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収税課\Desktop\"/>
    </mc:Choice>
  </mc:AlternateContent>
  <xr:revisionPtr revIDLastSave="0" documentId="13_ncr:1_{327B00F9-9E17-4457-A678-D7E51935B5DE}" xr6:coauthVersionLast="47" xr6:coauthVersionMax="47" xr10:uidLastSave="{00000000-0000-0000-0000-000000000000}"/>
  <bookViews>
    <workbookView xWindow="-108" yWindow="-108" windowWidth="23256" windowHeight="12456" xr2:uid="{00000000-000D-0000-FFFF-FFFF00000000}"/>
  </bookViews>
  <sheets>
    <sheet name="計算シート" sheetId="1" r:id="rId1"/>
    <sheet name="記載例" sheetId="4" r:id="rId2"/>
  </sheets>
  <definedNames>
    <definedName name="_xlnm.Print_Area" localSheetId="0">計算シート!$A$1:$I$46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 l="1"/>
  <c r="L16" i="4" s="1"/>
  <c r="H15" i="1"/>
  <c r="H14" i="4"/>
  <c r="H13" i="4"/>
  <c r="H12" i="4"/>
  <c r="H11" i="4"/>
  <c r="H14" i="1"/>
  <c r="H13" i="1"/>
  <c r="H12" i="1"/>
  <c r="H11" i="1"/>
  <c r="K16" i="4" l="1"/>
  <c r="H16" i="4" s="1"/>
  <c r="H17" i="4" s="1"/>
  <c r="H20" i="4" s="1"/>
  <c r="L16" i="1"/>
  <c r="K16" i="1" l="1"/>
  <c r="H16" i="1" s="1"/>
  <c r="H17" i="1" s="1"/>
  <c r="H20" i="1" s="1"/>
</calcChain>
</file>

<file path=xl/sharedStrings.xml><?xml version="1.0" encoding="utf-8"?>
<sst xmlns="http://schemas.openxmlformats.org/spreadsheetml/2006/main" count="88" uniqueCount="35">
  <si>
    <t>入力欄</t>
    <rPh sb="0" eb="2">
      <t>ニュウリョク</t>
    </rPh>
    <rPh sb="2" eb="3">
      <t>ラン</t>
    </rPh>
    <phoneticPr fontId="1"/>
  </si>
  <si>
    <t>１号</t>
    <rPh sb="1" eb="2">
      <t>ゴウ</t>
    </rPh>
    <phoneticPr fontId="1"/>
  </si>
  <si>
    <t>２号</t>
    <rPh sb="1" eb="2">
      <t>ゴウ</t>
    </rPh>
    <phoneticPr fontId="1"/>
  </si>
  <si>
    <t>３号</t>
    <rPh sb="1" eb="2">
      <t>ゴウ</t>
    </rPh>
    <phoneticPr fontId="1"/>
  </si>
  <si>
    <t>４号</t>
    <rPh sb="1" eb="2">
      <t>ゴウ</t>
    </rPh>
    <phoneticPr fontId="1"/>
  </si>
  <si>
    <t>５号</t>
    <rPh sb="1" eb="2">
      <t>ゴウ</t>
    </rPh>
    <phoneticPr fontId="1"/>
  </si>
  <si>
    <t>源泉所得税額</t>
    <rPh sb="0" eb="2">
      <t>ゲンセン</t>
    </rPh>
    <rPh sb="2" eb="4">
      <t>ショトク</t>
    </rPh>
    <rPh sb="4" eb="6">
      <t>ゼイガク</t>
    </rPh>
    <phoneticPr fontId="1"/>
  </si>
  <si>
    <t>住民税額</t>
    <rPh sb="0" eb="3">
      <t>ジュウミンゼイ</t>
    </rPh>
    <rPh sb="3" eb="4">
      <t>ガク</t>
    </rPh>
    <phoneticPr fontId="1"/>
  </si>
  <si>
    <t>社会保険料等</t>
    <rPh sb="0" eb="2">
      <t>シャカイ</t>
    </rPh>
    <rPh sb="4" eb="5">
      <t>リョウ</t>
    </rPh>
    <rPh sb="5" eb="6">
      <t>トウ</t>
    </rPh>
    <phoneticPr fontId="1"/>
  </si>
  <si>
    <t>家族数に対する金額</t>
    <rPh sb="0" eb="2">
      <t>カゾク</t>
    </rPh>
    <rPh sb="2" eb="3">
      <t>スウ</t>
    </rPh>
    <rPh sb="4" eb="5">
      <t>タイ</t>
    </rPh>
    <rPh sb="7" eb="9">
      <t>キンガク</t>
    </rPh>
    <phoneticPr fontId="1"/>
  </si>
  <si>
    <t>体面維持費</t>
    <rPh sb="0" eb="2">
      <t>タイメン</t>
    </rPh>
    <rPh sb="2" eb="5">
      <t>イジヒ</t>
    </rPh>
    <phoneticPr fontId="1"/>
  </si>
  <si>
    <t>項目</t>
    <rPh sb="0" eb="2">
      <t>コウモク</t>
    </rPh>
    <phoneticPr fontId="1"/>
  </si>
  <si>
    <t>金額（人数）</t>
    <rPh sb="0" eb="2">
      <t>キンガク</t>
    </rPh>
    <rPh sb="3" eb="5">
      <t>ニンズウ</t>
    </rPh>
    <phoneticPr fontId="1"/>
  </si>
  <si>
    <t>円</t>
    <rPh sb="0" eb="1">
      <t>エン</t>
    </rPh>
    <phoneticPr fontId="1"/>
  </si>
  <si>
    <t>人</t>
    <rPh sb="0" eb="1">
      <t>ニン</t>
    </rPh>
    <phoneticPr fontId="1"/>
  </si>
  <si>
    <t>差押禁止額の合計　※２</t>
    <rPh sb="0" eb="2">
      <t>サシオサエ</t>
    </rPh>
    <rPh sb="2" eb="4">
      <t>キンシ</t>
    </rPh>
    <rPh sb="4" eb="5">
      <t>ガク</t>
    </rPh>
    <rPh sb="6" eb="8">
      <t>ゴウケイ</t>
    </rPh>
    <phoneticPr fontId="1"/>
  </si>
  <si>
    <t>鎌ケ谷市に支払うべき差押履行額　（※１）－（※２）</t>
    <rPh sb="0" eb="4">
      <t>カマガヤシ</t>
    </rPh>
    <rPh sb="5" eb="7">
      <t>シハラ</t>
    </rPh>
    <rPh sb="10" eb="12">
      <t>サシオサエ</t>
    </rPh>
    <rPh sb="12" eb="14">
      <t>リコウ</t>
    </rPh>
    <rPh sb="14" eb="15">
      <t>ガク</t>
    </rPh>
    <phoneticPr fontId="1"/>
  </si>
  <si>
    <t>留意事項</t>
    <rPh sb="0" eb="2">
      <t>リュウイ</t>
    </rPh>
    <rPh sb="2" eb="4">
      <t>ジコウ</t>
    </rPh>
    <phoneticPr fontId="1"/>
  </si>
  <si>
    <t>連絡先　千葉県鎌ケ谷市新鎌ケ谷二丁目６番１号</t>
    <rPh sb="0" eb="3">
      <t>レンラクサキ</t>
    </rPh>
    <rPh sb="4" eb="7">
      <t>チバケン</t>
    </rPh>
    <rPh sb="7" eb="11">
      <t>カマガヤシ</t>
    </rPh>
    <rPh sb="11" eb="12">
      <t>シン</t>
    </rPh>
    <rPh sb="12" eb="15">
      <t>カマガヤ</t>
    </rPh>
    <rPh sb="15" eb="18">
      <t>ニチョウメ</t>
    </rPh>
    <rPh sb="19" eb="20">
      <t>バン</t>
    </rPh>
    <rPh sb="21" eb="22">
      <t>ゴウ</t>
    </rPh>
    <phoneticPr fontId="1"/>
  </si>
  <si>
    <t>TEL：０４７－４４５－１１６４（直通）</t>
    <rPh sb="17" eb="19">
      <t>チョクツウ</t>
    </rPh>
    <phoneticPr fontId="1"/>
  </si>
  <si>
    <t>FAX：０４７－４４５－１４００</t>
    <phoneticPr fontId="1"/>
  </si>
  <si>
    <t>②国税徴収法第７６条第１項に定める差押禁止財産</t>
    <rPh sb="1" eb="3">
      <t>コクゼイ</t>
    </rPh>
    <rPh sb="3" eb="5">
      <t>チョウシュウ</t>
    </rPh>
    <rPh sb="5" eb="6">
      <t>ホウ</t>
    </rPh>
    <rPh sb="6" eb="7">
      <t>ダイ</t>
    </rPh>
    <rPh sb="9" eb="10">
      <t>ジョウ</t>
    </rPh>
    <rPh sb="10" eb="11">
      <t>ダイ</t>
    </rPh>
    <rPh sb="12" eb="13">
      <t>コウ</t>
    </rPh>
    <rPh sb="14" eb="15">
      <t>サダ</t>
    </rPh>
    <rPh sb="17" eb="19">
      <t>サシオサエ</t>
    </rPh>
    <rPh sb="19" eb="21">
      <t>キンシ</t>
    </rPh>
    <rPh sb="21" eb="23">
      <t>ザイサン</t>
    </rPh>
    <phoneticPr fontId="1"/>
  </si>
  <si>
    <t>円</t>
    <rPh sb="0" eb="1">
      <t>エン</t>
    </rPh>
    <phoneticPr fontId="1"/>
  </si>
  <si>
    <t>TEL：０４７－４４５－１１４１</t>
    <phoneticPr fontId="1"/>
  </si>
  <si>
    <t>（代表番号になりますので、収税課収税係もしくは担当者を指名してください。）</t>
    <phoneticPr fontId="1"/>
  </si>
  <si>
    <t xml:space="preserve"> 　　　　　鎌ケ谷市役所　総務企画部　収税課</t>
    <rPh sb="6" eb="12">
      <t>カマガヤシヤクショ</t>
    </rPh>
    <rPh sb="13" eb="15">
      <t>ソウム</t>
    </rPh>
    <rPh sb="15" eb="17">
      <t>キカク</t>
    </rPh>
    <rPh sb="17" eb="18">
      <t>ブ</t>
    </rPh>
    <rPh sb="19" eb="21">
      <t>シュウゼイ</t>
    </rPh>
    <rPh sb="21" eb="22">
      <t>カ</t>
    </rPh>
    <phoneticPr fontId="1"/>
  </si>
  <si>
    <t>・差押履行額が－（マイナス）になった場合は、取立不可となりますので、取立不可の連絡をお願いいたします。
・給与と賞与両方を差押えしている場合は、合算した金額を入力してください。
・退職手当を差押えしてる場合は、本市で計算をいたしますので連絡をお願いいたします。</t>
    <rPh sb="1" eb="3">
      <t>サシオサエ</t>
    </rPh>
    <rPh sb="18" eb="20">
      <t>バアイ</t>
    </rPh>
    <rPh sb="22" eb="24">
      <t>トリタテ</t>
    </rPh>
    <rPh sb="24" eb="26">
      <t>フカ</t>
    </rPh>
    <rPh sb="34" eb="36">
      <t>トリタテ</t>
    </rPh>
    <rPh sb="36" eb="38">
      <t>フカ</t>
    </rPh>
    <rPh sb="39" eb="41">
      <t>レンラク</t>
    </rPh>
    <rPh sb="43" eb="44">
      <t>ネガ</t>
    </rPh>
    <rPh sb="53" eb="55">
      <t>キュウヨ</t>
    </rPh>
    <rPh sb="56" eb="58">
      <t>ショウヨ</t>
    </rPh>
    <rPh sb="58" eb="60">
      <t>リョウホウ</t>
    </rPh>
    <rPh sb="61" eb="63">
      <t>サシオサエ</t>
    </rPh>
    <rPh sb="68" eb="70">
      <t>バアイ</t>
    </rPh>
    <rPh sb="72" eb="74">
      <t>ガッサン</t>
    </rPh>
    <rPh sb="76" eb="78">
      <t>キンガク</t>
    </rPh>
    <rPh sb="79" eb="81">
      <t>ニュウリョク</t>
    </rPh>
    <rPh sb="90" eb="92">
      <t>タイショク</t>
    </rPh>
    <rPh sb="92" eb="94">
      <t>テアテ</t>
    </rPh>
    <rPh sb="95" eb="97">
      <t>サシオサエ</t>
    </rPh>
    <rPh sb="101" eb="103">
      <t>バアイ</t>
    </rPh>
    <rPh sb="108" eb="110">
      <t>ケイサン</t>
    </rPh>
    <phoneticPr fontId="1"/>
  </si>
  <si>
    <t>・差押履行額が－（マイナス）になった場合は、取立不可となりますので、取立不可の連絡をお願いいたします。
・給与と賞与両方を差押えしている場合は、合算した金額を入力してください。
・退職手当を差押えしてる場合は、本市で計算をいたしますので連絡をお願いいたします。</t>
    <rPh sb="1" eb="3">
      <t>サシオサエ</t>
    </rPh>
    <rPh sb="18" eb="20">
      <t>バアイ</t>
    </rPh>
    <rPh sb="22" eb="24">
      <t>トリタテ</t>
    </rPh>
    <rPh sb="24" eb="26">
      <t>フカ</t>
    </rPh>
    <rPh sb="34" eb="36">
      <t>トリタテ</t>
    </rPh>
    <rPh sb="36" eb="38">
      <t>フカ</t>
    </rPh>
    <rPh sb="39" eb="41">
      <t>レンラク</t>
    </rPh>
    <rPh sb="43" eb="44">
      <t>ネガ</t>
    </rPh>
    <phoneticPr fontId="1"/>
  </si>
  <si>
    <t>(鎌ケ谷市第三債務者試算用)給料等差押可能額計算書</t>
    <rPh sb="1" eb="5">
      <t>カマガヤシ</t>
    </rPh>
    <rPh sb="5" eb="6">
      <t>ダイ</t>
    </rPh>
    <rPh sb="6" eb="7">
      <t>サン</t>
    </rPh>
    <rPh sb="7" eb="10">
      <t>サイムシャ</t>
    </rPh>
    <rPh sb="10" eb="12">
      <t>シサン</t>
    </rPh>
    <rPh sb="12" eb="13">
      <t>ヨウ</t>
    </rPh>
    <rPh sb="14" eb="16">
      <t>キュウリョウ</t>
    </rPh>
    <rPh sb="16" eb="17">
      <t>トウ</t>
    </rPh>
    <rPh sb="17" eb="19">
      <t>サシオサエ</t>
    </rPh>
    <rPh sb="19" eb="22">
      <t>カノウガク</t>
    </rPh>
    <rPh sb="22" eb="25">
      <t>ケイサンショ</t>
    </rPh>
    <phoneticPr fontId="1"/>
  </si>
  <si>
    <t>給料等の月額</t>
    <rPh sb="0" eb="2">
      <t>キュウリョウ</t>
    </rPh>
    <rPh sb="2" eb="3">
      <t>トウ</t>
    </rPh>
    <rPh sb="4" eb="6">
      <t>ゲツガク</t>
    </rPh>
    <phoneticPr fontId="1"/>
  </si>
  <si>
    <t>所得税法の規定により源泉徴収される所得税額</t>
    <rPh sb="0" eb="2">
      <t>ショトク</t>
    </rPh>
    <rPh sb="2" eb="4">
      <t>ゼイホウ</t>
    </rPh>
    <rPh sb="5" eb="7">
      <t>キテイ</t>
    </rPh>
    <rPh sb="10" eb="12">
      <t>ゲンセン</t>
    </rPh>
    <rPh sb="12" eb="14">
      <t>チョウシュウ</t>
    </rPh>
    <rPh sb="17" eb="20">
      <t>ショトクゼイ</t>
    </rPh>
    <rPh sb="20" eb="21">
      <t>ガク</t>
    </rPh>
    <phoneticPr fontId="1"/>
  </si>
  <si>
    <t>地方税法の規定により特別徴収される市・県民税</t>
    <rPh sb="0" eb="3">
      <t>チホウゼイ</t>
    </rPh>
    <rPh sb="3" eb="4">
      <t>ホウ</t>
    </rPh>
    <rPh sb="5" eb="7">
      <t>キテイ</t>
    </rPh>
    <rPh sb="10" eb="12">
      <t>トクベツ</t>
    </rPh>
    <rPh sb="12" eb="14">
      <t>チョウシュウ</t>
    </rPh>
    <rPh sb="17" eb="18">
      <t>シ</t>
    </rPh>
    <rPh sb="19" eb="22">
      <t>ケンミンゼイ</t>
    </rPh>
    <phoneticPr fontId="1"/>
  </si>
  <si>
    <t>健康保険法その他の法律等の規定により給料等から控除される社会保険料額</t>
    <rPh sb="0" eb="2">
      <t>ケンコウ</t>
    </rPh>
    <rPh sb="2" eb="4">
      <t>ホケン</t>
    </rPh>
    <rPh sb="4" eb="5">
      <t>ホウ</t>
    </rPh>
    <rPh sb="7" eb="8">
      <t>タ</t>
    </rPh>
    <rPh sb="9" eb="11">
      <t>ホウリツ</t>
    </rPh>
    <rPh sb="11" eb="12">
      <t>トウ</t>
    </rPh>
    <rPh sb="13" eb="15">
      <t>キテイ</t>
    </rPh>
    <rPh sb="18" eb="20">
      <t>キュウリョウ</t>
    </rPh>
    <rPh sb="20" eb="21">
      <t>トウ</t>
    </rPh>
    <rPh sb="23" eb="25">
      <t>コウジョ</t>
    </rPh>
    <rPh sb="28" eb="30">
      <t>シャカイ</t>
    </rPh>
    <rPh sb="30" eb="32">
      <t>ホケン</t>
    </rPh>
    <rPh sb="32" eb="33">
      <t>リョウ</t>
    </rPh>
    <rPh sb="33" eb="34">
      <t>ガク</t>
    </rPh>
    <phoneticPr fontId="1"/>
  </si>
  <si>
    <t>国税徴収法施行令第３４条で定める金額
（本人含む）</t>
    <rPh sb="0" eb="2">
      <t>コクゼイ</t>
    </rPh>
    <rPh sb="2" eb="4">
      <t>チョウシュウ</t>
    </rPh>
    <rPh sb="4" eb="5">
      <t>ホウ</t>
    </rPh>
    <rPh sb="5" eb="8">
      <t>セコウレイ</t>
    </rPh>
    <rPh sb="8" eb="9">
      <t>ダイ</t>
    </rPh>
    <rPh sb="11" eb="12">
      <t>ジョウ</t>
    </rPh>
    <rPh sb="13" eb="14">
      <t>サダ</t>
    </rPh>
    <rPh sb="16" eb="18">
      <t>キンガク</t>
    </rPh>
    <rPh sb="20" eb="22">
      <t>ホンニン</t>
    </rPh>
    <rPh sb="22" eb="23">
      <t>フク</t>
    </rPh>
    <phoneticPr fontId="1"/>
  </si>
  <si>
    <t>①給料等の月額　※１</t>
    <rPh sb="1" eb="3">
      <t>キュウリョウ</t>
    </rPh>
    <rPh sb="3" eb="4">
      <t>トウ</t>
    </rPh>
    <rPh sb="5" eb="7">
      <t>ゲツガク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</si>
</sst>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lignment vertical="center"/>
    </xf>
    <xf numFmtId="38" fontId="2" fillId="0" borderId="1" xfId="0" applyNumberFormat="1" applyFont="1" applyBorder="1">
      <alignment vertical="center"/>
    </xf>
    <xf numFmtId="38" fontId="2" fillId="0" borderId="3" xfId="0" applyNumberFormat="1" applyFont="1" applyBorder="1">
      <alignment vertical="center"/>
    </xf>
    <xf numFmtId="38" fontId="2" fillId="0" borderId="8" xfId="0" applyNumberFormat="1" applyFont="1" applyBorder="1">
      <alignment vertical="center"/>
    </xf>
    <xf numFmtId="0" fontId="2" fillId="0" borderId="12" xfId="0" applyFont="1" applyBorder="1">
      <alignment vertical="center"/>
    </xf>
    <xf numFmtId="38" fontId="2" fillId="2" borderId="1" xfId="1" applyFont="1" applyFill="1" applyBorder="1">
      <alignment vertical="center"/>
    </xf>
    <xf numFmtId="0" fontId="2" fillId="2" borderId="8" xfId="0" applyFont="1" applyFill="1" applyBorder="1">
      <alignment vertical="center"/>
    </xf>
    <xf numFmtId="0" fontId="2" fillId="3" borderId="0" xfId="0" applyFont="1" applyFill="1" applyProtection="1">
      <alignment vertical="center"/>
    </xf>
    <xf numFmtId="38" fontId="2" fillId="0" borderId="11" xfId="0" quotePrefix="1" applyNumberFormat="1" applyFont="1" applyBorder="1">
      <alignment vertical="center"/>
    </xf>
    <xf numFmtId="38" fontId="2" fillId="2" borderId="1" xfId="1" applyFont="1" applyFill="1" applyBorder="1" applyProtection="1">
      <alignment vertical="center"/>
      <protection locked="0"/>
    </xf>
    <xf numFmtId="0" fontId="2" fillId="2" borderId="8" xfId="0" applyFont="1" applyFill="1" applyBorder="1" applyProtection="1">
      <alignment vertical="center"/>
      <protection locked="0"/>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top" wrapText="1"/>
    </xf>
    <xf numFmtId="0" fontId="4"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9</xdr:col>
      <xdr:colOff>323850</xdr:colOff>
      <xdr:row>3</xdr:row>
      <xdr:rowOff>228600</xdr:rowOff>
    </xdr:from>
    <xdr:to>
      <xdr:col>9</xdr:col>
      <xdr:colOff>1562100</xdr:colOff>
      <xdr:row>7</xdr:row>
      <xdr:rowOff>161925</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0850" y="819150"/>
          <a:ext cx="1238250" cy="13239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400"/>
            <a:t>欄に数字を入力してください。</a:t>
          </a:r>
        </a:p>
      </xdr:txBody>
    </xdr:sp>
    <xdr:clientData/>
  </xdr:twoCellAnchor>
  <xdr:twoCellAnchor>
    <xdr:from>
      <xdr:col>9</xdr:col>
      <xdr:colOff>419099</xdr:colOff>
      <xdr:row>4</xdr:row>
      <xdr:rowOff>38100</xdr:rowOff>
    </xdr:from>
    <xdr:to>
      <xdr:col>9</xdr:col>
      <xdr:colOff>1038224</xdr:colOff>
      <xdr:row>4</xdr:row>
      <xdr:rowOff>247650</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6896099" y="876300"/>
          <a:ext cx="619125" cy="20955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342900</xdr:colOff>
      <xdr:row>8</xdr:row>
      <xdr:rowOff>28575</xdr:rowOff>
    </xdr:from>
    <xdr:to>
      <xdr:col>9</xdr:col>
      <xdr:colOff>1581150</xdr:colOff>
      <xdr:row>12</xdr:row>
      <xdr:rowOff>142875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19900" y="1857375"/>
          <a:ext cx="1238250" cy="1104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給与等の月額については、別シートの記載例を参考にしてください。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409575</xdr:colOff>
      <xdr:row>4</xdr:row>
      <xdr:rowOff>171450</xdr:rowOff>
    </xdr:from>
    <xdr:to>
      <xdr:col>10</xdr:col>
      <xdr:colOff>0</xdr:colOff>
      <xdr:row>8</xdr:row>
      <xdr:rowOff>0</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86575" y="1009650"/>
          <a:ext cx="2286000" cy="8191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給与等の月額は、総支給額を入力してください。</a:t>
          </a:r>
          <a:endParaRPr kumimoji="1" lang="en-US" altLang="ja-JP" sz="1100"/>
        </a:p>
        <a:p>
          <a:r>
            <a:rPr kumimoji="1" lang="ja-JP" altLang="en-US" sz="1100">
              <a:solidFill>
                <a:sysClr val="windowText" lastClr="000000"/>
              </a:solidFill>
            </a:rPr>
            <a:t>　　　　欄に入力してください。</a:t>
          </a:r>
          <a:endParaRPr kumimoji="1" lang="en-US" altLang="ja-JP" sz="1100">
            <a:solidFill>
              <a:sysClr val="windowText" lastClr="000000"/>
            </a:solidFill>
          </a:endParaRPr>
        </a:p>
        <a:p>
          <a:endParaRPr kumimoji="1" lang="ja-JP" altLang="en-US" sz="1100">
            <a:solidFill>
              <a:sysClr val="windowText" lastClr="000000"/>
            </a:solidFill>
          </a:endParaRPr>
        </a:p>
      </xdr:txBody>
    </xdr:sp>
    <xdr:clientData/>
  </xdr:twoCellAnchor>
  <xdr:twoCellAnchor>
    <xdr:from>
      <xdr:col>8</xdr:col>
      <xdr:colOff>9526</xdr:colOff>
      <xdr:row>4</xdr:row>
      <xdr:rowOff>123827</xdr:rowOff>
    </xdr:from>
    <xdr:to>
      <xdr:col>9</xdr:col>
      <xdr:colOff>409575</xdr:colOff>
      <xdr:row>6</xdr:row>
      <xdr:rowOff>85725</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flipV="1">
          <a:off x="6057901" y="962027"/>
          <a:ext cx="828674" cy="4571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28576</xdr:colOff>
      <xdr:row>5</xdr:row>
      <xdr:rowOff>142877</xdr:rowOff>
    </xdr:from>
    <xdr:to>
      <xdr:col>9</xdr:col>
      <xdr:colOff>409575</xdr:colOff>
      <xdr:row>6</xdr:row>
      <xdr:rowOff>85725</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2" idx="1"/>
        </xdr:cNvCxnSpPr>
      </xdr:nvCxnSpPr>
      <xdr:spPr>
        <a:xfrm flipH="1" flipV="1">
          <a:off x="6076951" y="1228727"/>
          <a:ext cx="809624" cy="1904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9526</xdr:colOff>
      <xdr:row>6</xdr:row>
      <xdr:rowOff>85725</xdr:rowOff>
    </xdr:from>
    <xdr:to>
      <xdr:col>9</xdr:col>
      <xdr:colOff>409575</xdr:colOff>
      <xdr:row>6</xdr:row>
      <xdr:rowOff>142876</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2" idx="1"/>
        </xdr:cNvCxnSpPr>
      </xdr:nvCxnSpPr>
      <xdr:spPr>
        <a:xfrm flipH="1">
          <a:off x="6057901" y="1419225"/>
          <a:ext cx="828674" cy="571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6</xdr:row>
      <xdr:rowOff>85725</xdr:rowOff>
    </xdr:from>
    <xdr:to>
      <xdr:col>9</xdr:col>
      <xdr:colOff>409575</xdr:colOff>
      <xdr:row>7</xdr:row>
      <xdr:rowOff>104775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2" idx="1"/>
        </xdr:cNvCxnSpPr>
      </xdr:nvCxnSpPr>
      <xdr:spPr>
        <a:xfrm flipH="1">
          <a:off x="6067425" y="1419225"/>
          <a:ext cx="819150"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6</xdr:row>
      <xdr:rowOff>85725</xdr:rowOff>
    </xdr:from>
    <xdr:to>
      <xdr:col>9</xdr:col>
      <xdr:colOff>409575</xdr:colOff>
      <xdr:row>8</xdr:row>
      <xdr:rowOff>133350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 idx="1"/>
        </xdr:cNvCxnSpPr>
      </xdr:nvCxnSpPr>
      <xdr:spPr>
        <a:xfrm flipH="1">
          <a:off x="6067425" y="1419225"/>
          <a:ext cx="819150" cy="542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495300</xdr:colOff>
      <xdr:row>5</xdr:row>
      <xdr:rowOff>209551</xdr:rowOff>
    </xdr:from>
    <xdr:to>
      <xdr:col>9</xdr:col>
      <xdr:colOff>838200</xdr:colOff>
      <xdr:row>6</xdr:row>
      <xdr:rowOff>114301</xdr:rowOff>
    </xdr:to>
    <xdr:sp textlink="">
      <xdr:nvSpPr>
        <xdr:cNvPr id="13" name="正方形/長方形 12">
          <a:extLst>
            <a:ext uri="{FF2B5EF4-FFF2-40B4-BE49-F238E27FC236}">
              <a16:creationId xmlns:a16="http://schemas.microsoft.com/office/drawing/2014/main" id="{00000000-0008-0000-0100-00000D000000}"/>
            </a:ext>
          </a:extLst>
        </xdr:cNvPr>
        <xdr:cNvSpPr/>
      </xdr:nvSpPr>
      <xdr:spPr>
        <a:xfrm>
          <a:off x="6972300" y="1428751"/>
          <a:ext cx="3429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13</xdr:row>
      <xdr:rowOff>200025</xdr:rowOff>
    </xdr:from>
    <xdr:to>
      <xdr:col>9</xdr:col>
      <xdr:colOff>1885950</xdr:colOff>
      <xdr:row>16</xdr:row>
      <xdr:rowOff>180975</xdr:rowOff>
    </xdr:to>
    <xdr:sp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953250" y="3267075"/>
          <a:ext cx="1409700" cy="723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自動計算されます。</a:t>
          </a:r>
        </a:p>
      </xdr:txBody>
    </xdr:sp>
    <xdr:clientData/>
  </xdr:twoCellAnchor>
  <xdr:twoCellAnchor>
    <xdr:from>
      <xdr:col>8</xdr:col>
      <xdr:colOff>28575</xdr:colOff>
      <xdr:row>10</xdr:row>
      <xdr:rowOff>133350</xdr:rowOff>
    </xdr:from>
    <xdr:to>
      <xdr:col>9</xdr:col>
      <xdr:colOff>476250</xdr:colOff>
      <xdr:row>15</xdr:row>
      <xdr:rowOff>66675</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4" idx="1"/>
        </xdr:cNvCxnSpPr>
      </xdr:nvCxnSpPr>
      <xdr:spPr>
        <a:xfrm flipH="1" flipV="1">
          <a:off x="6076950" y="2457450"/>
          <a:ext cx="876300" cy="1171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11</xdr:row>
      <xdr:rowOff>161925</xdr:rowOff>
    </xdr:from>
    <xdr:to>
      <xdr:col>9</xdr:col>
      <xdr:colOff>476250</xdr:colOff>
      <xdr:row>15</xdr:row>
      <xdr:rowOff>66675</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4" idx="1"/>
        </xdr:cNvCxnSpPr>
      </xdr:nvCxnSpPr>
      <xdr:spPr>
        <a:xfrm flipH="1" flipV="1">
          <a:off x="6076950" y="2733675"/>
          <a:ext cx="876300" cy="895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12</xdr:row>
      <xdr:rowOff>142875</xdr:rowOff>
    </xdr:from>
    <xdr:to>
      <xdr:col>9</xdr:col>
      <xdr:colOff>476250</xdr:colOff>
      <xdr:row>15</xdr:row>
      <xdr:rowOff>66675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14" idx="1"/>
        </xdr:cNvCxnSpPr>
      </xdr:nvCxnSpPr>
      <xdr:spPr>
        <a:xfrm flipH="1" flipV="1">
          <a:off x="6076950" y="2962275"/>
          <a:ext cx="876300" cy="6667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13</xdr:row>
      <xdr:rowOff>152400</xdr:rowOff>
    </xdr:from>
    <xdr:to>
      <xdr:col>9</xdr:col>
      <xdr:colOff>476250</xdr:colOff>
      <xdr:row>15</xdr:row>
      <xdr:rowOff>66675</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4" idx="1"/>
        </xdr:cNvCxnSpPr>
      </xdr:nvCxnSpPr>
      <xdr:spPr>
        <a:xfrm flipH="1" flipV="1">
          <a:off x="6057900" y="3219450"/>
          <a:ext cx="895350" cy="409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14</xdr:row>
      <xdr:rowOff>123825</xdr:rowOff>
    </xdr:from>
    <xdr:to>
      <xdr:col>9</xdr:col>
      <xdr:colOff>476250</xdr:colOff>
      <xdr:row>15</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14" idx="1"/>
        </xdr:cNvCxnSpPr>
      </xdr:nvCxnSpPr>
      <xdr:spPr>
        <a:xfrm flipH="1" flipV="1">
          <a:off x="6067425" y="3438525"/>
          <a:ext cx="885825"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15</xdr:row>
      <xdr:rowOff>66675</xdr:rowOff>
    </xdr:from>
    <xdr:to>
      <xdr:col>9</xdr:col>
      <xdr:colOff>476250</xdr:colOff>
      <xdr:row>15</xdr:row>
      <xdr:rowOff>133350</xdr:rowOff>
    </xdr:to>
    <xdr:cxnSp macro="">
      <xdr:nvCxnSpPr>
        <xdr:cNvPr id="26" name="直線矢印コネクタ 25">
          <a:extLst>
            <a:ext uri="{FF2B5EF4-FFF2-40B4-BE49-F238E27FC236}">
              <a16:creationId xmlns:a16="http://schemas.microsoft.com/office/drawing/2014/main" id="{00000000-0008-0000-0100-00001A000000}"/>
            </a:ext>
          </a:extLst>
        </xdr:cNvPr>
        <xdr:cNvCxnSpPr>
          <a:stCxn id="14" idx="1"/>
        </xdr:cNvCxnSpPr>
      </xdr:nvCxnSpPr>
      <xdr:spPr>
        <a:xfrm flipH="1">
          <a:off x="6076950" y="3629025"/>
          <a:ext cx="876300" cy="66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15</xdr:row>
      <xdr:rowOff>66675</xdr:rowOff>
    </xdr:from>
    <xdr:to>
      <xdr:col>9</xdr:col>
      <xdr:colOff>476250</xdr:colOff>
      <xdr:row>16</xdr:row>
      <xdr:rowOff>114300</xdr:rowOff>
    </xdr:to>
    <xdr:cxnSp macro="">
      <xdr:nvCxnSpPr>
        <xdr:cNvPr id="28" name="直線矢印コネクタ 27">
          <a:extLst>
            <a:ext uri="{FF2B5EF4-FFF2-40B4-BE49-F238E27FC236}">
              <a16:creationId xmlns:a16="http://schemas.microsoft.com/office/drawing/2014/main" id="{00000000-0008-0000-0100-00001C000000}"/>
            </a:ext>
          </a:extLst>
        </xdr:cNvPr>
        <xdr:cNvCxnSpPr>
          <a:stCxn id="14" idx="1"/>
        </xdr:cNvCxnSpPr>
      </xdr:nvCxnSpPr>
      <xdr:spPr>
        <a:xfrm flipH="1">
          <a:off x="6076950" y="3629025"/>
          <a:ext cx="876300" cy="295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28575</xdr:colOff>
      <xdr:row>15</xdr:row>
      <xdr:rowOff>66675</xdr:rowOff>
    </xdr:from>
    <xdr:to>
      <xdr:col>9</xdr:col>
      <xdr:colOff>476250</xdr:colOff>
      <xdr:row>19</xdr:row>
      <xdr:rowOff>104775</xdr:rowOff>
    </xdr:to>
    <xdr:cxnSp macro="">
      <xdr:nvCxnSpPr>
        <xdr:cNvPr id="30" name="直線矢印コネクタ 29">
          <a:extLst>
            <a:ext uri="{FF2B5EF4-FFF2-40B4-BE49-F238E27FC236}">
              <a16:creationId xmlns:a16="http://schemas.microsoft.com/office/drawing/2014/main" id="{00000000-0008-0000-0100-00001E000000}"/>
            </a:ext>
          </a:extLst>
        </xdr:cNvPr>
        <xdr:cNvCxnSpPr>
          <a:stCxn id="14" idx="1"/>
        </xdr:cNvCxnSpPr>
      </xdr:nvCxnSpPr>
      <xdr:spPr>
        <a:xfrm flipH="1">
          <a:off x="6076950" y="3629025"/>
          <a:ext cx="876300"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438150</xdr:colOff>
      <xdr:row>8</xdr:row>
      <xdr:rowOff>123825</xdr:rowOff>
    </xdr:from>
    <xdr:to>
      <xdr:col>10</xdr:col>
      <xdr:colOff>0</xdr:colOff>
      <xdr:row>13</xdr:row>
      <xdr:rowOff>104775</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15150" y="1952625"/>
          <a:ext cx="2257425" cy="1219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給与等の月額には、給与、賃金、歳費、諸手当（宿日直、扶養、職務、役付、超過勤務、危険、特殊勤務、通勤手当等）の合計を記載してください。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L46"/>
  <sheetViews>
    <sheetView showGridLines="0" tabSelected="1" workbookViewId="0">
      <selection activeCell="H15" sqref="H15"/>
    </sheetView>
  </sheetViews>
  <sheetFormatPr defaultColWidth="0" defaultRowHeight="14.4" zeroHeight="1" x14ac:dyDescent="0.2"/>
  <cols>
    <col min="1" max="1" width="9" style="1" customWidth="1"/>
    <col min="2" max="2" width="9.109375" style="1" customWidth="1"/>
    <col min="3" max="3" width="4.88671875" style="1" customWidth="1"/>
    <col min="4" max="4" width="9" style="1" customWidth="1"/>
    <col min="5" max="5" width="21" style="1" customWidth="1"/>
    <col min="6" max="6" width="0.21875" style="1" customWidth="1"/>
    <col min="7" max="7" width="8.21875" style="1" customWidth="1"/>
    <col min="8" max="8" width="17.88671875" style="1" customWidth="1"/>
    <col min="9" max="9" width="5.6640625" style="1" customWidth="1"/>
    <col min="10" max="10" width="25" style="1" customWidth="1"/>
    <col min="11" max="16384" width="9" style="1" hidden="1"/>
  </cols>
  <sheetData>
    <row r="1" spans="2:12" x14ac:dyDescent="0.2"/>
    <row r="2" spans="2:12" ht="16.2" x14ac:dyDescent="0.2">
      <c r="B2" s="24" t="s">
        <v>28</v>
      </c>
      <c r="C2" s="24"/>
      <c r="D2" s="24"/>
      <c r="E2" s="24"/>
      <c r="F2" s="24"/>
      <c r="G2" s="24"/>
      <c r="H2" s="24"/>
    </row>
    <row r="3" spans="2:12" ht="15" thickBot="1" x14ac:dyDescent="0.25"/>
    <row r="4" spans="2:12" ht="20.100000000000001" customHeight="1" x14ac:dyDescent="0.2">
      <c r="B4" s="25" t="s">
        <v>11</v>
      </c>
      <c r="C4" s="26"/>
      <c r="D4" s="26"/>
      <c r="E4" s="26"/>
      <c r="F4" s="26"/>
      <c r="G4" s="26"/>
      <c r="H4" s="3" t="s">
        <v>12</v>
      </c>
      <c r="I4" s="4"/>
    </row>
    <row r="5" spans="2:12" ht="30" customHeight="1" x14ac:dyDescent="0.2">
      <c r="B5" s="34" t="s">
        <v>0</v>
      </c>
      <c r="C5" s="36" t="s">
        <v>29</v>
      </c>
      <c r="D5" s="36"/>
      <c r="E5" s="36"/>
      <c r="F5" s="36"/>
      <c r="G5" s="36"/>
      <c r="H5" s="18"/>
      <c r="I5" s="5" t="s">
        <v>13</v>
      </c>
    </row>
    <row r="6" spans="2:12" ht="30" customHeight="1" x14ac:dyDescent="0.2">
      <c r="B6" s="34"/>
      <c r="C6" s="36" t="s">
        <v>30</v>
      </c>
      <c r="D6" s="36"/>
      <c r="E6" s="36"/>
      <c r="F6" s="36"/>
      <c r="G6" s="36"/>
      <c r="H6" s="18"/>
      <c r="I6" s="5" t="s">
        <v>13</v>
      </c>
    </row>
    <row r="7" spans="2:12" ht="30" customHeight="1" x14ac:dyDescent="0.2">
      <c r="B7" s="34"/>
      <c r="C7" s="36" t="s">
        <v>31</v>
      </c>
      <c r="D7" s="36"/>
      <c r="E7" s="36"/>
      <c r="F7" s="36"/>
      <c r="G7" s="36"/>
      <c r="H7" s="18"/>
      <c r="I7" s="5" t="s">
        <v>13</v>
      </c>
    </row>
    <row r="8" spans="2:12" ht="30" customHeight="1" x14ac:dyDescent="0.2">
      <c r="B8" s="34"/>
      <c r="C8" s="37" t="s">
        <v>32</v>
      </c>
      <c r="D8" s="37"/>
      <c r="E8" s="37"/>
      <c r="F8" s="37"/>
      <c r="G8" s="37"/>
      <c r="H8" s="18"/>
      <c r="I8" s="5" t="s">
        <v>13</v>
      </c>
    </row>
    <row r="9" spans="2:12" ht="30" customHeight="1" thickBot="1" x14ac:dyDescent="0.25">
      <c r="B9" s="35"/>
      <c r="C9" s="38" t="s">
        <v>33</v>
      </c>
      <c r="D9" s="38"/>
      <c r="E9" s="38"/>
      <c r="F9" s="38"/>
      <c r="G9" s="38"/>
      <c r="H9" s="19"/>
      <c r="I9" s="6" t="s">
        <v>14</v>
      </c>
    </row>
    <row r="10" spans="2:12" ht="20.100000000000001" customHeight="1" thickBot="1" x14ac:dyDescent="0.25"/>
    <row r="11" spans="2:12" ht="20.100000000000001" customHeight="1" x14ac:dyDescent="0.2">
      <c r="B11" s="31" t="s">
        <v>34</v>
      </c>
      <c r="C11" s="32"/>
      <c r="D11" s="32"/>
      <c r="E11" s="32"/>
      <c r="F11" s="32"/>
      <c r="G11" s="32"/>
      <c r="H11" s="11" t="str">
        <f>IF(H5="","",ROUNDDOWN(H5,-3))</f>
        <v/>
      </c>
      <c r="I11" s="4" t="s">
        <v>22</v>
      </c>
    </row>
    <row r="12" spans="2:12" ht="20.100000000000001" customHeight="1" x14ac:dyDescent="0.2">
      <c r="B12" s="27" t="s">
        <v>21</v>
      </c>
      <c r="C12" s="28"/>
      <c r="D12" s="2" t="s">
        <v>1</v>
      </c>
      <c r="E12" s="33" t="s">
        <v>6</v>
      </c>
      <c r="F12" s="33"/>
      <c r="G12" s="33"/>
      <c r="H12" s="10" t="str">
        <f>IF(H6="","",ROUNDUP(H6,-3))</f>
        <v/>
      </c>
      <c r="I12" s="5" t="s">
        <v>13</v>
      </c>
    </row>
    <row r="13" spans="2:12" ht="20.100000000000001" customHeight="1" x14ac:dyDescent="0.2">
      <c r="B13" s="27"/>
      <c r="C13" s="28"/>
      <c r="D13" s="2" t="s">
        <v>2</v>
      </c>
      <c r="E13" s="33" t="s">
        <v>7</v>
      </c>
      <c r="F13" s="33"/>
      <c r="G13" s="33"/>
      <c r="H13" s="10" t="str">
        <f>IF(H7="","",ROUNDUP(H7,-3))</f>
        <v/>
      </c>
      <c r="I13" s="5" t="s">
        <v>13</v>
      </c>
    </row>
    <row r="14" spans="2:12" ht="20.100000000000001" customHeight="1" x14ac:dyDescent="0.2">
      <c r="B14" s="27"/>
      <c r="C14" s="28"/>
      <c r="D14" s="2" t="s">
        <v>3</v>
      </c>
      <c r="E14" s="33" t="s">
        <v>8</v>
      </c>
      <c r="F14" s="33"/>
      <c r="G14" s="33"/>
      <c r="H14" s="10" t="str">
        <f>IF(H8="","",ROUNDUP(H8,-3))</f>
        <v/>
      </c>
      <c r="I14" s="5" t="s">
        <v>13</v>
      </c>
    </row>
    <row r="15" spans="2:12" ht="20.100000000000001" customHeight="1" x14ac:dyDescent="0.2">
      <c r="B15" s="27"/>
      <c r="C15" s="28"/>
      <c r="D15" s="2" t="s">
        <v>4</v>
      </c>
      <c r="E15" s="33" t="s">
        <v>9</v>
      </c>
      <c r="F15" s="33"/>
      <c r="G15" s="33"/>
      <c r="H15" s="2" t="str">
        <f>IF(H9="","",(IF(H9=1,107000,(48000*(H9-1)+107000))))</f>
        <v/>
      </c>
      <c r="I15" s="5" t="s">
        <v>13</v>
      </c>
    </row>
    <row r="16" spans="2:12" ht="20.100000000000001" customHeight="1" x14ac:dyDescent="0.2">
      <c r="B16" s="27"/>
      <c r="C16" s="28"/>
      <c r="D16" s="2" t="s">
        <v>5</v>
      </c>
      <c r="E16" s="33" t="s">
        <v>10</v>
      </c>
      <c r="F16" s="33"/>
      <c r="G16" s="33"/>
      <c r="H16" s="2" t="str">
        <f>IFERROR(IF(L16&gt;=K16,K16,L16)," ")</f>
        <v xml:space="preserve"> </v>
      </c>
      <c r="I16" s="5" t="s">
        <v>13</v>
      </c>
      <c r="K16" s="16" t="e">
        <f>ROUNDUP(((H11-SUM(H12:H15))*0.2),-3)</f>
        <v>#VALUE!</v>
      </c>
      <c r="L16" s="16" t="e">
        <f>H15*2</f>
        <v>#VALUE!</v>
      </c>
    </row>
    <row r="17" spans="2:9" ht="20.100000000000001" customHeight="1" thickBot="1" x14ac:dyDescent="0.25">
      <c r="B17" s="29"/>
      <c r="C17" s="30"/>
      <c r="D17" s="20" t="s">
        <v>15</v>
      </c>
      <c r="E17" s="20"/>
      <c r="F17" s="20"/>
      <c r="G17" s="20"/>
      <c r="H17" s="12" t="str">
        <f>IFERROR(ROUNDUP(H12+H13+H14+H15+H16,-3)," ")</f>
        <v xml:space="preserve"> </v>
      </c>
      <c r="I17" s="6" t="s">
        <v>13</v>
      </c>
    </row>
    <row r="18" spans="2:9" x14ac:dyDescent="0.2">
      <c r="B18" s="7"/>
      <c r="C18" s="7"/>
      <c r="D18" s="8"/>
      <c r="E18" s="8"/>
      <c r="F18" s="8"/>
      <c r="G18" s="8"/>
      <c r="H18" s="9"/>
      <c r="I18" s="9"/>
    </row>
    <row r="19" spans="2:9" ht="15" thickBot="1" x14ac:dyDescent="0.25"/>
    <row r="20" spans="2:9" ht="20.100000000000001" customHeight="1" thickBot="1" x14ac:dyDescent="0.25">
      <c r="B20" s="21" t="s">
        <v>16</v>
      </c>
      <c r="C20" s="22"/>
      <c r="D20" s="22"/>
      <c r="E20" s="22"/>
      <c r="F20" s="22"/>
      <c r="G20" s="22"/>
      <c r="H20" s="17" t="str">
        <f>IFERROR(H11-H17," ")</f>
        <v xml:space="preserve"> </v>
      </c>
      <c r="I20" s="13" t="s">
        <v>13</v>
      </c>
    </row>
    <row r="21" spans="2:9" x14ac:dyDescent="0.2"/>
    <row r="22" spans="2:9" x14ac:dyDescent="0.2"/>
    <row r="23" spans="2:9" x14ac:dyDescent="0.2">
      <c r="B23" s="1" t="s">
        <v>17</v>
      </c>
    </row>
    <row r="24" spans="2:9" x14ac:dyDescent="0.2">
      <c r="B24" s="23" t="s">
        <v>26</v>
      </c>
      <c r="C24" s="23"/>
      <c r="D24" s="23"/>
      <c r="E24" s="23"/>
      <c r="F24" s="23"/>
      <c r="G24" s="23"/>
      <c r="H24" s="23"/>
      <c r="I24" s="23"/>
    </row>
    <row r="25" spans="2:9" x14ac:dyDescent="0.2">
      <c r="B25" s="23"/>
      <c r="C25" s="23"/>
      <c r="D25" s="23"/>
      <c r="E25" s="23"/>
      <c r="F25" s="23"/>
      <c r="G25" s="23"/>
      <c r="H25" s="23"/>
      <c r="I25" s="23"/>
    </row>
    <row r="26" spans="2:9" x14ac:dyDescent="0.2">
      <c r="B26" s="23"/>
      <c r="C26" s="23"/>
      <c r="D26" s="23"/>
      <c r="E26" s="23"/>
      <c r="F26" s="23"/>
      <c r="G26" s="23"/>
      <c r="H26" s="23"/>
      <c r="I26" s="23"/>
    </row>
    <row r="27" spans="2:9" x14ac:dyDescent="0.2">
      <c r="B27" s="23"/>
      <c r="C27" s="23"/>
      <c r="D27" s="23"/>
      <c r="E27" s="23"/>
      <c r="F27" s="23"/>
      <c r="G27" s="23"/>
      <c r="H27" s="23"/>
      <c r="I27" s="23"/>
    </row>
    <row r="28" spans="2:9" ht="24.75" customHeight="1" x14ac:dyDescent="0.2">
      <c r="B28" s="23"/>
      <c r="C28" s="23"/>
      <c r="D28" s="23"/>
      <c r="E28" s="23"/>
      <c r="F28" s="23"/>
      <c r="G28" s="23"/>
      <c r="H28" s="23"/>
      <c r="I28" s="23"/>
    </row>
    <row r="29" spans="2:9" x14ac:dyDescent="0.2"/>
    <row r="30" spans="2:9" x14ac:dyDescent="0.2">
      <c r="B30" s="1" t="s">
        <v>18</v>
      </c>
    </row>
    <row r="31" spans="2:9" x14ac:dyDescent="0.2">
      <c r="B31" s="1" t="s">
        <v>25</v>
      </c>
    </row>
    <row r="32" spans="2:9" x14ac:dyDescent="0.2">
      <c r="B32" s="1" t="s">
        <v>23</v>
      </c>
    </row>
    <row r="33" spans="2:2" x14ac:dyDescent="0.2">
      <c r="B33" s="1" t="s">
        <v>24</v>
      </c>
    </row>
    <row r="34" spans="2:2" x14ac:dyDescent="0.2">
      <c r="B34" s="1" t="s">
        <v>19</v>
      </c>
    </row>
    <row r="35" spans="2:2" x14ac:dyDescent="0.2">
      <c r="B35" s="1" t="s">
        <v>20</v>
      </c>
    </row>
    <row r="36" spans="2:2" x14ac:dyDescent="0.2"/>
    <row r="37" spans="2:2" x14ac:dyDescent="0.2"/>
    <row r="38" spans="2:2" x14ac:dyDescent="0.2"/>
    <row r="39" spans="2:2" x14ac:dyDescent="0.2"/>
    <row r="40" spans="2:2" x14ac:dyDescent="0.2"/>
    <row r="41" spans="2:2" x14ac:dyDescent="0.2"/>
    <row r="42" spans="2:2" x14ac:dyDescent="0.2"/>
    <row r="43" spans="2:2" x14ac:dyDescent="0.2"/>
    <row r="44" spans="2:2" x14ac:dyDescent="0.2"/>
    <row r="45" spans="2:2" x14ac:dyDescent="0.2"/>
    <row r="46" spans="2:2" x14ac:dyDescent="0.2"/>
  </sheetData>
  <sheetProtection algorithmName="SHA-512" hashValue="j2OCnF88rJMbI1Er+6Ae0lmuc97qDIEpf2f9E7fs301DY6GrQkos+PCTo/wjb3jbl+x9+UUwXGW0q2iTwIfmvQ==" saltValue="RNuELYjQog8zNWj1axs4hg==" spinCount="100000" sheet="1" objects="1" scenarios="1"/>
  <mergeCells count="18">
    <mergeCell ref="C8:G8"/>
    <mergeCell ref="C9:G9"/>
    <mergeCell ref="D17:G17"/>
    <mergeCell ref="B20:G20"/>
    <mergeCell ref="B24:I28"/>
    <mergeCell ref="B2:H2"/>
    <mergeCell ref="B4:G4"/>
    <mergeCell ref="B12:C17"/>
    <mergeCell ref="B11:G11"/>
    <mergeCell ref="E12:G12"/>
    <mergeCell ref="E13:G13"/>
    <mergeCell ref="E14:G14"/>
    <mergeCell ref="E15:G15"/>
    <mergeCell ref="E16:G16"/>
    <mergeCell ref="B5:B9"/>
    <mergeCell ref="C5:G5"/>
    <mergeCell ref="C6:G6"/>
    <mergeCell ref="C7:G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XFC37"/>
  <sheetViews>
    <sheetView showGridLines="0" workbookViewId="0">
      <selection activeCell="J2" sqref="J2"/>
    </sheetView>
  </sheetViews>
  <sheetFormatPr defaultColWidth="0" defaultRowHeight="14.4" zeroHeight="1" x14ac:dyDescent="0.2"/>
  <cols>
    <col min="1" max="1" width="9" style="1" customWidth="1"/>
    <col min="2" max="2" width="9.109375" style="1" customWidth="1"/>
    <col min="3" max="3" width="4.88671875" style="1" customWidth="1"/>
    <col min="4" max="4" width="9" style="1" customWidth="1"/>
    <col min="5" max="5" width="21" style="1" customWidth="1"/>
    <col min="6" max="6" width="0.21875" style="1" customWidth="1"/>
    <col min="7" max="7" width="8.21875" style="1" customWidth="1"/>
    <col min="8" max="8" width="17.88671875" style="1" customWidth="1"/>
    <col min="9" max="9" width="5.6640625" style="1" customWidth="1"/>
    <col min="10" max="10" width="35.33203125" style="1" customWidth="1"/>
    <col min="11" max="16383" width="9" style="1" hidden="1"/>
    <col min="16384" max="16384" width="2.6640625" style="1" hidden="1"/>
  </cols>
  <sheetData>
    <row r="1" spans="2:12" x14ac:dyDescent="0.2"/>
    <row r="2" spans="2:12" ht="16.2" x14ac:dyDescent="0.2">
      <c r="B2" s="24" t="s">
        <v>28</v>
      </c>
      <c r="C2" s="24"/>
      <c r="D2" s="24"/>
      <c r="E2" s="24"/>
      <c r="F2" s="24"/>
      <c r="G2" s="24"/>
      <c r="H2" s="24"/>
    </row>
    <row r="3" spans="2:12" ht="15" thickBot="1" x14ac:dyDescent="0.25"/>
    <row r="4" spans="2:12" ht="20.100000000000001" customHeight="1" x14ac:dyDescent="0.2">
      <c r="B4" s="25" t="s">
        <v>11</v>
      </c>
      <c r="C4" s="26"/>
      <c r="D4" s="26"/>
      <c r="E4" s="26"/>
      <c r="F4" s="26"/>
      <c r="G4" s="26"/>
      <c r="H4" s="3" t="s">
        <v>12</v>
      </c>
      <c r="I4" s="4"/>
    </row>
    <row r="5" spans="2:12" ht="30" customHeight="1" x14ac:dyDescent="0.2">
      <c r="B5" s="34" t="s">
        <v>0</v>
      </c>
      <c r="C5" s="36" t="s">
        <v>29</v>
      </c>
      <c r="D5" s="36"/>
      <c r="E5" s="36"/>
      <c r="F5" s="36"/>
      <c r="G5" s="36"/>
      <c r="H5" s="14">
        <v>315800</v>
      </c>
      <c r="I5" s="5" t="s">
        <v>13</v>
      </c>
    </row>
    <row r="6" spans="2:12" ht="30" customHeight="1" x14ac:dyDescent="0.2">
      <c r="B6" s="34"/>
      <c r="C6" s="36" t="s">
        <v>30</v>
      </c>
      <c r="D6" s="36"/>
      <c r="E6" s="36"/>
      <c r="F6" s="36"/>
      <c r="G6" s="36"/>
      <c r="H6" s="14">
        <v>12150</v>
      </c>
      <c r="I6" s="5" t="s">
        <v>13</v>
      </c>
    </row>
    <row r="7" spans="2:12" ht="30" customHeight="1" x14ac:dyDescent="0.2">
      <c r="B7" s="34"/>
      <c r="C7" s="36" t="s">
        <v>31</v>
      </c>
      <c r="D7" s="36"/>
      <c r="E7" s="36"/>
      <c r="F7" s="36"/>
      <c r="G7" s="36"/>
      <c r="H7" s="14">
        <v>16000</v>
      </c>
      <c r="I7" s="5" t="s">
        <v>13</v>
      </c>
    </row>
    <row r="8" spans="2:12" ht="30" customHeight="1" x14ac:dyDescent="0.2">
      <c r="B8" s="34"/>
      <c r="C8" s="37" t="s">
        <v>32</v>
      </c>
      <c r="D8" s="37"/>
      <c r="E8" s="37"/>
      <c r="F8" s="37"/>
      <c r="G8" s="37"/>
      <c r="H8" s="14">
        <v>56545</v>
      </c>
      <c r="I8" s="5" t="s">
        <v>13</v>
      </c>
    </row>
    <row r="9" spans="2:12" ht="30" customHeight="1" thickBot="1" x14ac:dyDescent="0.25">
      <c r="B9" s="35"/>
      <c r="C9" s="38" t="s">
        <v>33</v>
      </c>
      <c r="D9" s="38"/>
      <c r="E9" s="38"/>
      <c r="F9" s="38"/>
      <c r="G9" s="38"/>
      <c r="H9" s="15">
        <v>2</v>
      </c>
      <c r="I9" s="6" t="s">
        <v>14</v>
      </c>
    </row>
    <row r="10" spans="2:12" ht="20.100000000000001" customHeight="1" thickBot="1" x14ac:dyDescent="0.25"/>
    <row r="11" spans="2:12" ht="20.100000000000001" customHeight="1" x14ac:dyDescent="0.2">
      <c r="B11" s="31" t="s">
        <v>34</v>
      </c>
      <c r="C11" s="32"/>
      <c r="D11" s="32"/>
      <c r="E11" s="32"/>
      <c r="F11" s="32"/>
      <c r="G11" s="32"/>
      <c r="H11" s="11">
        <f>IF(H5="","",ROUNDDOWN(H5,-3))</f>
        <v>315000</v>
      </c>
      <c r="I11" s="4" t="s">
        <v>13</v>
      </c>
    </row>
    <row r="12" spans="2:12" ht="20.100000000000001" customHeight="1" x14ac:dyDescent="0.2">
      <c r="B12" s="27" t="s">
        <v>21</v>
      </c>
      <c r="C12" s="28"/>
      <c r="D12" s="2" t="s">
        <v>1</v>
      </c>
      <c r="E12" s="33" t="s">
        <v>6</v>
      </c>
      <c r="F12" s="33"/>
      <c r="G12" s="33"/>
      <c r="H12" s="10">
        <f>IF(H6="","",ROUNDUP(H6,-3))</f>
        <v>13000</v>
      </c>
      <c r="I12" s="5" t="s">
        <v>13</v>
      </c>
    </row>
    <row r="13" spans="2:12" ht="20.100000000000001" customHeight="1" x14ac:dyDescent="0.2">
      <c r="B13" s="27"/>
      <c r="C13" s="28"/>
      <c r="D13" s="2" t="s">
        <v>2</v>
      </c>
      <c r="E13" s="33" t="s">
        <v>7</v>
      </c>
      <c r="F13" s="33"/>
      <c r="G13" s="33"/>
      <c r="H13" s="10">
        <f>IF(H7="","",ROUNDUP(H7,-3))</f>
        <v>16000</v>
      </c>
      <c r="I13" s="5" t="s">
        <v>13</v>
      </c>
    </row>
    <row r="14" spans="2:12" ht="20.100000000000001" customHeight="1" x14ac:dyDescent="0.2">
      <c r="B14" s="27"/>
      <c r="C14" s="28"/>
      <c r="D14" s="2" t="s">
        <v>3</v>
      </c>
      <c r="E14" s="33" t="s">
        <v>8</v>
      </c>
      <c r="F14" s="33"/>
      <c r="G14" s="33"/>
      <c r="H14" s="10">
        <f>IF(H8="","",ROUNDUP(H8,-3))</f>
        <v>57000</v>
      </c>
      <c r="I14" s="5" t="s">
        <v>13</v>
      </c>
    </row>
    <row r="15" spans="2:12" ht="20.100000000000001" customHeight="1" x14ac:dyDescent="0.2">
      <c r="B15" s="27"/>
      <c r="C15" s="28"/>
      <c r="D15" s="2" t="s">
        <v>4</v>
      </c>
      <c r="E15" s="33" t="s">
        <v>9</v>
      </c>
      <c r="F15" s="33"/>
      <c r="G15" s="33"/>
      <c r="H15" s="2">
        <f>IF(H9="","",(IF(H9=1,107000,(48000*(H9-1)+107000))))</f>
        <v>155000</v>
      </c>
      <c r="I15" s="5" t="s">
        <v>13</v>
      </c>
    </row>
    <row r="16" spans="2:12" ht="20.100000000000001" customHeight="1" x14ac:dyDescent="0.2">
      <c r="B16" s="27"/>
      <c r="C16" s="28"/>
      <c r="D16" s="2" t="s">
        <v>5</v>
      </c>
      <c r="E16" s="33" t="s">
        <v>10</v>
      </c>
      <c r="F16" s="33"/>
      <c r="G16" s="33"/>
      <c r="H16" s="2">
        <f>IFERROR(IF(L16&gt;=K16,K16,L16)," ")</f>
        <v>15000</v>
      </c>
      <c r="I16" s="5" t="s">
        <v>13</v>
      </c>
      <c r="K16" s="16">
        <f>ROUNDUP(((H11-SUM(H12:H15))*0.2),-3)</f>
        <v>15000</v>
      </c>
      <c r="L16" s="16">
        <f>H15*2</f>
        <v>310000</v>
      </c>
    </row>
    <row r="17" spans="2:9" ht="20.100000000000001" customHeight="1" thickBot="1" x14ac:dyDescent="0.25">
      <c r="B17" s="29"/>
      <c r="C17" s="30"/>
      <c r="D17" s="20" t="s">
        <v>15</v>
      </c>
      <c r="E17" s="20"/>
      <c r="F17" s="20"/>
      <c r="G17" s="20"/>
      <c r="H17" s="12">
        <f>IFERROR(ROUNDUP(H12+H13+H14+H15+H16,-3)," ")</f>
        <v>256000</v>
      </c>
      <c r="I17" s="6" t="s">
        <v>13</v>
      </c>
    </row>
    <row r="18" spans="2:9" x14ac:dyDescent="0.2">
      <c r="B18" s="7"/>
      <c r="C18" s="7"/>
      <c r="D18" s="8"/>
      <c r="E18" s="8"/>
      <c r="F18" s="8"/>
      <c r="G18" s="8"/>
      <c r="H18" s="9"/>
      <c r="I18" s="9"/>
    </row>
    <row r="19" spans="2:9" ht="15" thickBot="1" x14ac:dyDescent="0.25"/>
    <row r="20" spans="2:9" ht="20.100000000000001" customHeight="1" thickBot="1" x14ac:dyDescent="0.25">
      <c r="B20" s="21" t="s">
        <v>16</v>
      </c>
      <c r="C20" s="22"/>
      <c r="D20" s="22"/>
      <c r="E20" s="22"/>
      <c r="F20" s="22"/>
      <c r="G20" s="22"/>
      <c r="H20" s="17">
        <f>IFERROR(H11-H17," ")</f>
        <v>59000</v>
      </c>
      <c r="I20" s="13" t="s">
        <v>13</v>
      </c>
    </row>
    <row r="21" spans="2:9" x14ac:dyDescent="0.2"/>
    <row r="22" spans="2:9" x14ac:dyDescent="0.2"/>
    <row r="23" spans="2:9" x14ac:dyDescent="0.2">
      <c r="B23" s="1" t="s">
        <v>17</v>
      </c>
    </row>
    <row r="24" spans="2:9" x14ac:dyDescent="0.2">
      <c r="B24" s="23" t="s">
        <v>27</v>
      </c>
      <c r="C24" s="23"/>
      <c r="D24" s="23"/>
      <c r="E24" s="23"/>
      <c r="F24" s="23"/>
      <c r="G24" s="23"/>
      <c r="H24" s="23"/>
      <c r="I24" s="23"/>
    </row>
    <row r="25" spans="2:9" x14ac:dyDescent="0.2">
      <c r="B25" s="23"/>
      <c r="C25" s="23"/>
      <c r="D25" s="23"/>
      <c r="E25" s="23"/>
      <c r="F25" s="23"/>
      <c r="G25" s="23"/>
      <c r="H25" s="23"/>
      <c r="I25" s="23"/>
    </row>
    <row r="26" spans="2:9" x14ac:dyDescent="0.2">
      <c r="B26" s="23"/>
      <c r="C26" s="23"/>
      <c r="D26" s="23"/>
      <c r="E26" s="23"/>
      <c r="F26" s="23"/>
      <c r="G26" s="23"/>
      <c r="H26" s="23"/>
      <c r="I26" s="23"/>
    </row>
    <row r="27" spans="2:9" x14ac:dyDescent="0.2">
      <c r="B27" s="23"/>
      <c r="C27" s="23"/>
      <c r="D27" s="23"/>
      <c r="E27" s="23"/>
      <c r="F27" s="23"/>
      <c r="G27" s="23"/>
      <c r="H27" s="23"/>
      <c r="I27" s="23"/>
    </row>
    <row r="28" spans="2:9" ht="24.75" customHeight="1" x14ac:dyDescent="0.2">
      <c r="B28" s="23"/>
      <c r="C28" s="23"/>
      <c r="D28" s="23"/>
      <c r="E28" s="23"/>
      <c r="F28" s="23"/>
      <c r="G28" s="23"/>
      <c r="H28" s="23"/>
      <c r="I28" s="23"/>
    </row>
    <row r="29" spans="2:9" x14ac:dyDescent="0.2"/>
    <row r="30" spans="2:9" x14ac:dyDescent="0.2">
      <c r="B30" s="1" t="s">
        <v>18</v>
      </c>
    </row>
    <row r="31" spans="2:9" x14ac:dyDescent="0.2">
      <c r="B31" s="1" t="s">
        <v>25</v>
      </c>
    </row>
    <row r="32" spans="2:9" x14ac:dyDescent="0.2">
      <c r="B32" s="1" t="s">
        <v>23</v>
      </c>
    </row>
    <row r="33" spans="2:2" x14ac:dyDescent="0.2">
      <c r="B33" s="1" t="s">
        <v>24</v>
      </c>
    </row>
    <row r="34" spans="2:2" x14ac:dyDescent="0.2">
      <c r="B34" s="1" t="s">
        <v>19</v>
      </c>
    </row>
    <row r="35" spans="2:2" x14ac:dyDescent="0.2">
      <c r="B35" s="1" t="s">
        <v>20</v>
      </c>
    </row>
    <row r="36" spans="2:2" x14ac:dyDescent="0.2"/>
    <row r="37" spans="2:2" x14ac:dyDescent="0.2"/>
  </sheetData>
  <sheetProtection algorithmName="SHA-512" hashValue="4JvNdXGEI5lFttWQWMpLdaFWN7vnihVXuU0LzSx3hry1IEAxXakE4ZDvaeDUP0IC/hrSgaK9YDIN7UDslhor3g==" saltValue="aBGa+u2U3MMve6gf2riTzw==" spinCount="100000" sheet="1" objects="1" scenarios="1" selectLockedCells="1" selectUnlockedCells="1"/>
  <mergeCells count="18">
    <mergeCell ref="B20:G20"/>
    <mergeCell ref="B24:I28"/>
    <mergeCell ref="B11:G11"/>
    <mergeCell ref="B12:C17"/>
    <mergeCell ref="E12:G12"/>
    <mergeCell ref="E13:G13"/>
    <mergeCell ref="E14:G14"/>
    <mergeCell ref="E15:G15"/>
    <mergeCell ref="E16:G16"/>
    <mergeCell ref="D17:G17"/>
    <mergeCell ref="B2:H2"/>
    <mergeCell ref="B4:G4"/>
    <mergeCell ref="B5:B9"/>
    <mergeCell ref="C5:G5"/>
    <mergeCell ref="C6:G6"/>
    <mergeCell ref="C7:G7"/>
    <mergeCell ref="C8:G8"/>
    <mergeCell ref="C9:G9"/>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計算シート</vt:lpstr>
      <vt:lpstr>記載例</vt:lpstr>
      <vt:lpstr>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収税課</dc:creator>
  <cp:lastModifiedBy>収税課</cp:lastModifiedBy>
  <cp:lastPrinted>2019-04-03T03:48:01Z</cp:lastPrinted>
  <dcterms:created xsi:type="dcterms:W3CDTF">2019-02-04T09:42:49Z</dcterms:created>
  <dcterms:modified xsi:type="dcterms:W3CDTF">2026-03-25T04:43:40Z</dcterms:modified>
</cp:coreProperties>
</file>