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5" yWindow="0" windowWidth="12465" windowHeight="12270" activeTab="7"/>
  </bookViews>
  <sheets>
    <sheet name="4 " sheetId="4" r:id="rId1"/>
    <sheet name="5" sheetId="5" r:id="rId2"/>
    <sheet name="6" sheetId="13" r:id="rId3"/>
    <sheet name="7(1)" sheetId="12" r:id="rId4"/>
    <sheet name="7(2)" sheetId="14" r:id="rId5"/>
    <sheet name="8" sheetId="15" r:id="rId6"/>
    <sheet name="9" sheetId="16" r:id="rId7"/>
    <sheet name="10" sheetId="17" r:id="rId8"/>
    <sheet name="11" sheetId="3" r:id="rId9"/>
  </sheets>
  <definedNames>
    <definedName name="_xlnm.Print_Area" localSheetId="7">'10'!$B$2:$I$66</definedName>
    <definedName name="_xlnm.Print_Area" localSheetId="0">'4 '!$B$2:$J$73</definedName>
    <definedName name="_xlnm.Print_Area" localSheetId="1">'5'!$B$3:$J$34</definedName>
    <definedName name="_xlnm.Print_Area" localSheetId="2">'6'!$B$2:$G$143</definedName>
    <definedName name="_xlnm.Print_Area" localSheetId="3">'7(1)'!$B$2:$I$71</definedName>
    <definedName name="_xlnm.Print_Area" localSheetId="4">'7(2)'!$B$2:$N$34</definedName>
    <definedName name="_xlnm.Print_Area" localSheetId="5">'8'!$B$2:$S$21</definedName>
    <definedName name="_xlnm.Print_Area" localSheetId="6">'9'!$B$2:$R$44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7" l="1"/>
  <c r="D60" i="17"/>
  <c r="C60" i="17"/>
  <c r="I59" i="17"/>
  <c r="H59" i="17"/>
  <c r="G59" i="17"/>
  <c r="E54" i="17"/>
  <c r="D54" i="17"/>
  <c r="C54" i="17"/>
  <c r="I53" i="17"/>
  <c r="H53" i="17"/>
  <c r="G53" i="17"/>
  <c r="E48" i="17"/>
  <c r="D48" i="17"/>
  <c r="C48" i="17"/>
  <c r="I47" i="17"/>
  <c r="H47" i="17"/>
  <c r="G47" i="17"/>
  <c r="E42" i="17"/>
  <c r="D42" i="17"/>
  <c r="C42" i="17"/>
  <c r="I41" i="17"/>
  <c r="H41" i="17"/>
  <c r="G41" i="17"/>
  <c r="E36" i="17"/>
  <c r="D36" i="17"/>
  <c r="C36" i="17"/>
  <c r="I35" i="17"/>
  <c r="H35" i="17"/>
  <c r="G35" i="17"/>
  <c r="E30" i="17"/>
  <c r="D30" i="17"/>
  <c r="C30" i="17"/>
  <c r="I29" i="17"/>
  <c r="H29" i="17"/>
  <c r="G29" i="17"/>
  <c r="E24" i="17"/>
  <c r="D24" i="17"/>
  <c r="C24" i="17"/>
  <c r="I23" i="17"/>
  <c r="H23" i="17"/>
  <c r="G23" i="17"/>
  <c r="E18" i="17"/>
  <c r="D18" i="17"/>
  <c r="C18" i="17"/>
  <c r="I17" i="17"/>
  <c r="H17" i="17"/>
  <c r="G17" i="17"/>
  <c r="E12" i="17"/>
  <c r="D12" i="17"/>
  <c r="C12" i="17"/>
  <c r="I11" i="17"/>
  <c r="H11" i="17"/>
  <c r="G11" i="17"/>
  <c r="E6" i="17"/>
  <c r="D6" i="17"/>
  <c r="C6" i="17"/>
  <c r="I5" i="17"/>
  <c r="E5" i="17" s="1"/>
  <c r="H5" i="17"/>
  <c r="G5" i="17"/>
  <c r="C5" i="17" s="1"/>
  <c r="D5" i="17"/>
  <c r="R6" i="16"/>
  <c r="Q6" i="16"/>
  <c r="P6" i="16"/>
  <c r="O6" i="16"/>
  <c r="N6" i="16"/>
  <c r="M6" i="16"/>
  <c r="L6" i="16"/>
  <c r="K6" i="16"/>
  <c r="S20" i="15"/>
  <c r="R20" i="15"/>
  <c r="Q20" i="15"/>
  <c r="P20" i="15"/>
  <c r="O20" i="15"/>
  <c r="N20" i="15"/>
  <c r="M20" i="15"/>
  <c r="L20" i="15"/>
  <c r="G20" i="15"/>
  <c r="F20" i="15"/>
  <c r="E20" i="15"/>
  <c r="D20" i="15"/>
  <c r="S13" i="15"/>
  <c r="R13" i="15"/>
  <c r="Q13" i="15"/>
  <c r="P13" i="15"/>
  <c r="O13" i="15"/>
  <c r="N13" i="15"/>
  <c r="M13" i="15"/>
  <c r="L13" i="15"/>
  <c r="G13" i="15"/>
  <c r="F13" i="15"/>
  <c r="E13" i="15"/>
  <c r="D13" i="15"/>
  <c r="S6" i="15"/>
  <c r="R6" i="15"/>
  <c r="Q6" i="15"/>
  <c r="P6" i="15"/>
  <c r="O6" i="15"/>
  <c r="N6" i="15"/>
  <c r="M6" i="15"/>
  <c r="L6" i="15"/>
  <c r="G6" i="15"/>
  <c r="F6" i="15"/>
  <c r="E6" i="15"/>
  <c r="N33" i="14" l="1"/>
  <c r="M33" i="14"/>
  <c r="L33" i="14"/>
  <c r="K33" i="14"/>
  <c r="N32" i="14"/>
  <c r="M32" i="14"/>
  <c r="L32" i="14"/>
  <c r="K32" i="14"/>
  <c r="N31" i="14"/>
  <c r="M31" i="14"/>
  <c r="L31" i="14"/>
  <c r="K31" i="14"/>
  <c r="N30" i="14"/>
  <c r="M30" i="14"/>
  <c r="L30" i="14"/>
  <c r="K30" i="14"/>
  <c r="N29" i="14"/>
  <c r="M29" i="14"/>
  <c r="L29" i="14"/>
  <c r="K29" i="14"/>
  <c r="N28" i="14"/>
  <c r="M28" i="14"/>
  <c r="L28" i="14"/>
  <c r="K28" i="14"/>
  <c r="N27" i="14"/>
  <c r="M27" i="14"/>
  <c r="L27" i="14"/>
  <c r="K27" i="14"/>
  <c r="N26" i="14"/>
  <c r="M26" i="14"/>
  <c r="L26" i="14"/>
  <c r="K26" i="14"/>
  <c r="N25" i="14"/>
  <c r="M25" i="14"/>
  <c r="L25" i="14"/>
  <c r="K25" i="14"/>
  <c r="N24" i="14"/>
  <c r="M24" i="14"/>
  <c r="L24" i="14"/>
  <c r="K24" i="14"/>
  <c r="N23" i="14"/>
  <c r="M23" i="14"/>
  <c r="L23" i="14"/>
  <c r="K23" i="14"/>
  <c r="N22" i="14"/>
  <c r="M22" i="14"/>
  <c r="L22" i="14"/>
  <c r="K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L11" i="14"/>
  <c r="H11" i="14"/>
  <c r="D11" i="14"/>
  <c r="N10" i="14"/>
  <c r="M10" i="14"/>
  <c r="K10" i="14"/>
  <c r="H10" i="14"/>
  <c r="D10" i="14"/>
  <c r="L10" i="14" s="1"/>
  <c r="N9" i="14"/>
  <c r="M9" i="14"/>
  <c r="K9" i="14"/>
  <c r="H9" i="14"/>
  <c r="D9" i="14"/>
  <c r="L9" i="14" s="1"/>
  <c r="N8" i="14"/>
  <c r="M8" i="14"/>
  <c r="K8" i="14"/>
  <c r="H8" i="14"/>
  <c r="D8" i="14"/>
  <c r="L8" i="14" s="1"/>
  <c r="N7" i="14"/>
  <c r="M7" i="14"/>
  <c r="K7" i="14"/>
  <c r="H7" i="14"/>
  <c r="D7" i="14"/>
  <c r="L7" i="14" s="1"/>
  <c r="J70" i="4" l="1"/>
  <c r="G70" i="4"/>
  <c r="H70" i="4" s="1"/>
  <c r="C22" i="12" l="1"/>
  <c r="I22" i="12" s="1"/>
  <c r="I21" i="12"/>
  <c r="F12" i="12"/>
  <c r="C12" i="12"/>
  <c r="F11" i="12"/>
  <c r="C11" i="12"/>
  <c r="I11" i="12" s="1"/>
  <c r="F10" i="12"/>
  <c r="C10" i="12"/>
  <c r="I10" i="12" s="1"/>
  <c r="F9" i="12"/>
  <c r="C9" i="12"/>
  <c r="F8" i="12"/>
  <c r="C8" i="12"/>
  <c r="I9" i="12" l="1"/>
  <c r="I8" i="12"/>
  <c r="I12" i="12"/>
  <c r="D18" i="5" l="1"/>
  <c r="D17" i="5"/>
  <c r="D16" i="5"/>
  <c r="D15" i="5"/>
  <c r="D14" i="5"/>
  <c r="D13" i="5"/>
  <c r="D12" i="5"/>
  <c r="D11" i="5"/>
  <c r="D10" i="5"/>
  <c r="D9" i="5"/>
  <c r="D8" i="5"/>
  <c r="D7" i="5"/>
  <c r="J68" i="4"/>
  <c r="G68" i="4"/>
  <c r="H68" i="4" s="1"/>
  <c r="H65" i="4"/>
  <c r="D65" i="4"/>
  <c r="I65" i="4" s="1"/>
  <c r="J64" i="4"/>
  <c r="I64" i="4"/>
  <c r="H64" i="4"/>
  <c r="J63" i="4"/>
  <c r="I63" i="4"/>
  <c r="D62" i="4"/>
  <c r="J62" i="4" s="1"/>
  <c r="D61" i="4"/>
  <c r="D60" i="4"/>
  <c r="J60" i="4" s="1"/>
  <c r="D59" i="4"/>
  <c r="D58" i="4"/>
  <c r="J58" i="4" s="1"/>
  <c r="D57" i="4"/>
  <c r="D56" i="4"/>
  <c r="J56" i="4" s="1"/>
  <c r="D55" i="4"/>
  <c r="D54" i="4"/>
  <c r="J54" i="4" s="1"/>
  <c r="D53" i="4"/>
  <c r="D52" i="4"/>
  <c r="D51" i="4"/>
  <c r="D50" i="4"/>
  <c r="J50" i="4" s="1"/>
  <c r="D49" i="4"/>
  <c r="D48" i="4"/>
  <c r="J48" i="4" s="1"/>
  <c r="D47" i="4"/>
  <c r="D46" i="4"/>
  <c r="J46" i="4" s="1"/>
  <c r="D45" i="4"/>
  <c r="D44" i="4"/>
  <c r="J44" i="4" s="1"/>
  <c r="D43" i="4"/>
  <c r="D42" i="4"/>
  <c r="J42" i="4" s="1"/>
  <c r="D41" i="4"/>
  <c r="D40" i="4"/>
  <c r="J40" i="4" s="1"/>
  <c r="D39" i="4"/>
  <c r="D38" i="4"/>
  <c r="J38" i="4" s="1"/>
  <c r="D37" i="4"/>
  <c r="D36" i="4"/>
  <c r="J36" i="4" s="1"/>
  <c r="D35" i="4"/>
  <c r="D34" i="4"/>
  <c r="J34" i="4" s="1"/>
  <c r="D33" i="4"/>
  <c r="I32" i="4"/>
  <c r="D32" i="4"/>
  <c r="J32" i="4" s="1"/>
  <c r="D31" i="4"/>
  <c r="D30" i="4"/>
  <c r="J30" i="4" s="1"/>
  <c r="D29" i="4"/>
  <c r="D28" i="4"/>
  <c r="J28" i="4" s="1"/>
  <c r="D27" i="4"/>
  <c r="D26" i="4"/>
  <c r="J26" i="4" s="1"/>
  <c r="D25" i="4"/>
  <c r="D24" i="4"/>
  <c r="J24" i="4" s="1"/>
  <c r="D23" i="4"/>
  <c r="D22" i="4"/>
  <c r="J22" i="4" s="1"/>
  <c r="D21" i="4"/>
  <c r="D20" i="4"/>
  <c r="J20" i="4" s="1"/>
  <c r="D19" i="4"/>
  <c r="D18" i="4"/>
  <c r="J18" i="4" s="1"/>
  <c r="D17" i="4"/>
  <c r="D16" i="4"/>
  <c r="J16" i="4" s="1"/>
  <c r="D15" i="4"/>
  <c r="D14" i="4"/>
  <c r="J14" i="4" s="1"/>
  <c r="D13" i="4"/>
  <c r="D12" i="4"/>
  <c r="J12" i="4" s="1"/>
  <c r="D11" i="4"/>
  <c r="D10" i="4"/>
  <c r="J10" i="4" s="1"/>
  <c r="D9" i="4"/>
  <c r="D8" i="4"/>
  <c r="J8" i="4" s="1"/>
  <c r="J7" i="4"/>
  <c r="I7" i="4"/>
  <c r="D6" i="4"/>
  <c r="I12" i="4" l="1"/>
  <c r="I54" i="4"/>
  <c r="I28" i="4"/>
  <c r="I44" i="4"/>
  <c r="I58" i="4"/>
  <c r="I20" i="4"/>
  <c r="G53" i="4"/>
  <c r="H53" i="4" s="1"/>
  <c r="I40" i="4"/>
  <c r="I16" i="4"/>
  <c r="I48" i="4"/>
  <c r="I36" i="4"/>
  <c r="I24" i="4"/>
  <c r="I62" i="4"/>
  <c r="I8" i="4"/>
  <c r="G8" i="4"/>
  <c r="H8" i="4" s="1"/>
  <c r="I10" i="4"/>
  <c r="I14" i="4"/>
  <c r="I18" i="4"/>
  <c r="I22" i="4"/>
  <c r="I26" i="4"/>
  <c r="I30" i="4"/>
  <c r="I34" i="4"/>
  <c r="I38" i="4"/>
  <c r="I42" i="4"/>
  <c r="I46" i="4"/>
  <c r="I50" i="4"/>
  <c r="I56" i="4"/>
  <c r="I60" i="4"/>
  <c r="G63" i="4"/>
  <c r="H63" i="4" s="1"/>
  <c r="J65" i="4"/>
  <c r="G7" i="4"/>
  <c r="H7" i="4" s="1"/>
  <c r="I6" i="4"/>
  <c r="I9" i="4"/>
  <c r="G9" i="4"/>
  <c r="H9" i="4" s="1"/>
  <c r="J9" i="4"/>
  <c r="G10" i="4"/>
  <c r="H10" i="4" s="1"/>
  <c r="I11" i="4"/>
  <c r="G11" i="4"/>
  <c r="H11" i="4" s="1"/>
  <c r="J11" i="4"/>
  <c r="G12" i="4"/>
  <c r="H12" i="4" s="1"/>
  <c r="I13" i="4"/>
  <c r="G13" i="4"/>
  <c r="H13" i="4" s="1"/>
  <c r="J13" i="4"/>
  <c r="G14" i="4"/>
  <c r="H14" i="4" s="1"/>
  <c r="I15" i="4"/>
  <c r="G15" i="4"/>
  <c r="H15" i="4" s="1"/>
  <c r="J15" i="4"/>
  <c r="G16" i="4"/>
  <c r="H16" i="4" s="1"/>
  <c r="I17" i="4"/>
  <c r="G17" i="4"/>
  <c r="H17" i="4" s="1"/>
  <c r="J17" i="4"/>
  <c r="G18" i="4"/>
  <c r="H18" i="4" s="1"/>
  <c r="I19" i="4"/>
  <c r="G19" i="4"/>
  <c r="H19" i="4" s="1"/>
  <c r="J19" i="4"/>
  <c r="G20" i="4"/>
  <c r="H20" i="4" s="1"/>
  <c r="J6" i="4"/>
  <c r="I21" i="4"/>
  <c r="G21" i="4"/>
  <c r="H21" i="4" s="1"/>
  <c r="J21" i="4"/>
  <c r="G22" i="4"/>
  <c r="H22" i="4" s="1"/>
  <c r="I23" i="4"/>
  <c r="G23" i="4"/>
  <c r="H23" i="4" s="1"/>
  <c r="J23" i="4"/>
  <c r="G24" i="4"/>
  <c r="H24" i="4" s="1"/>
  <c r="I25" i="4"/>
  <c r="G25" i="4"/>
  <c r="H25" i="4" s="1"/>
  <c r="J25" i="4"/>
  <c r="G26" i="4"/>
  <c r="H26" i="4" s="1"/>
  <c r="I27" i="4"/>
  <c r="G27" i="4"/>
  <c r="H27" i="4" s="1"/>
  <c r="J27" i="4"/>
  <c r="G28" i="4"/>
  <c r="H28" i="4" s="1"/>
  <c r="I29" i="4"/>
  <c r="G29" i="4"/>
  <c r="H29" i="4" s="1"/>
  <c r="J29" i="4"/>
  <c r="G30" i="4"/>
  <c r="H30" i="4" s="1"/>
  <c r="I31" i="4"/>
  <c r="G31" i="4"/>
  <c r="H31" i="4" s="1"/>
  <c r="J31" i="4"/>
  <c r="G32" i="4"/>
  <c r="H32" i="4" s="1"/>
  <c r="I33" i="4"/>
  <c r="G33" i="4"/>
  <c r="H33" i="4" s="1"/>
  <c r="J33" i="4"/>
  <c r="G34" i="4"/>
  <c r="H34" i="4" s="1"/>
  <c r="I35" i="4"/>
  <c r="G35" i="4"/>
  <c r="H35" i="4" s="1"/>
  <c r="J35" i="4"/>
  <c r="G36" i="4"/>
  <c r="H36" i="4" s="1"/>
  <c r="I37" i="4"/>
  <c r="G37" i="4"/>
  <c r="H37" i="4" s="1"/>
  <c r="J37" i="4"/>
  <c r="G38" i="4"/>
  <c r="H38" i="4" s="1"/>
  <c r="I39" i="4"/>
  <c r="G39" i="4"/>
  <c r="H39" i="4" s="1"/>
  <c r="J39" i="4"/>
  <c r="G40" i="4"/>
  <c r="H40" i="4" s="1"/>
  <c r="I41" i="4"/>
  <c r="G41" i="4"/>
  <c r="H41" i="4" s="1"/>
  <c r="J41" i="4"/>
  <c r="G42" i="4"/>
  <c r="H42" i="4" s="1"/>
  <c r="I43" i="4"/>
  <c r="G43" i="4"/>
  <c r="H43" i="4" s="1"/>
  <c r="J43" i="4"/>
  <c r="G44" i="4"/>
  <c r="H44" i="4" s="1"/>
  <c r="I45" i="4"/>
  <c r="G45" i="4"/>
  <c r="H45" i="4" s="1"/>
  <c r="J45" i="4"/>
  <c r="G46" i="4"/>
  <c r="H46" i="4" s="1"/>
  <c r="I47" i="4"/>
  <c r="G47" i="4"/>
  <c r="H47" i="4" s="1"/>
  <c r="J47" i="4"/>
  <c r="G48" i="4"/>
  <c r="H48" i="4" s="1"/>
  <c r="I49" i="4"/>
  <c r="G49" i="4"/>
  <c r="H49" i="4" s="1"/>
  <c r="J49" i="4"/>
  <c r="G50" i="4"/>
  <c r="H50" i="4" s="1"/>
  <c r="I51" i="4"/>
  <c r="G51" i="4"/>
  <c r="H51" i="4" s="1"/>
  <c r="J51" i="4"/>
  <c r="G52" i="4"/>
  <c r="H52" i="4" s="1"/>
  <c r="G54" i="4"/>
  <c r="H54" i="4" s="1"/>
  <c r="I55" i="4"/>
  <c r="G55" i="4"/>
  <c r="H55" i="4" s="1"/>
  <c r="J55" i="4"/>
  <c r="G56" i="4"/>
  <c r="H56" i="4" s="1"/>
  <c r="I57" i="4"/>
  <c r="G57" i="4"/>
  <c r="H57" i="4" s="1"/>
  <c r="J57" i="4"/>
  <c r="G58" i="4"/>
  <c r="H58" i="4" s="1"/>
  <c r="I59" i="4"/>
  <c r="G59" i="4"/>
  <c r="H59" i="4" s="1"/>
  <c r="J59" i="4"/>
  <c r="G60" i="4"/>
  <c r="H60" i="4" s="1"/>
  <c r="I61" i="4"/>
  <c r="G61" i="4"/>
  <c r="H61" i="4" s="1"/>
  <c r="J61" i="4"/>
  <c r="G62" i="4"/>
  <c r="H62" i="4" s="1"/>
  <c r="K6" i="3" l="1"/>
</calcChain>
</file>

<file path=xl/sharedStrings.xml><?xml version="1.0" encoding="utf-8"?>
<sst xmlns="http://schemas.openxmlformats.org/spreadsheetml/2006/main" count="542" uniqueCount="300">
  <si>
    <t>７　人口動態の推移</t>
  </si>
  <si>
    <t>（１）　自然動態</t>
  </si>
  <si>
    <t>区分</t>
  </si>
  <si>
    <t>出生</t>
  </si>
  <si>
    <t>死亡</t>
  </si>
  <si>
    <t>自然増減　（人）</t>
  </si>
  <si>
    <t>　年・月</t>
  </si>
  <si>
    <t>総数（人）</t>
  </si>
  <si>
    <t>男（人）</t>
  </si>
  <si>
    <t>女（人）</t>
  </si>
  <si>
    <t>平成10年</t>
  </si>
  <si>
    <t>平成12年</t>
  </si>
  <si>
    <t>平成13年</t>
  </si>
  <si>
    <t>平成14年</t>
  </si>
  <si>
    <t>平成15年</t>
  </si>
  <si>
    <t>平成21年</t>
  </si>
  <si>
    <t>平成22年</t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</si>
  <si>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</si>
  <si>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</si>
  <si>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</si>
  <si>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</si>
  <si>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</si>
  <si>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3"/>
  </si>
  <si>
    <t>令和元年　　　　　</t>
    <rPh sb="0" eb="1">
      <t>レイ</t>
    </rPh>
    <rPh sb="1" eb="2">
      <t>ワ</t>
    </rPh>
    <rPh sb="2" eb="3">
      <t>モト</t>
    </rPh>
    <rPh sb="3" eb="4">
      <t>ネン</t>
    </rPh>
    <phoneticPr fontId="6"/>
  </si>
  <si>
    <t>　1月</t>
  </si>
  <si>
    <t>区分</t>
    <rPh sb="0" eb="2">
      <t>クブン</t>
    </rPh>
    <phoneticPr fontId="6"/>
  </si>
  <si>
    <t>婚    姻
（件）</t>
  </si>
  <si>
    <t>離    婚
（件）</t>
  </si>
  <si>
    <t>人口１,０００人につき割合</t>
  </si>
  <si>
    <t>年・月</t>
    <phoneticPr fontId="6"/>
  </si>
  <si>
    <t>婚姻</t>
  </si>
  <si>
    <t>離婚</t>
  </si>
  <si>
    <t>557(1165)</t>
  </si>
  <si>
    <t>220(360)</t>
  </si>
  <si>
    <t>595(1226)</t>
  </si>
  <si>
    <t>235(373)</t>
  </si>
  <si>
    <t>573(1,152)</t>
  </si>
  <si>
    <t>199(330)</t>
  </si>
  <si>
    <t>平成22年</t>
  </si>
  <si>
    <t>571(1,162)</t>
  </si>
  <si>
    <t>199(321)</t>
  </si>
  <si>
    <t>525(1,039)</t>
  </si>
  <si>
    <t>184(289)</t>
  </si>
  <si>
    <t>508(1,047)</t>
  </si>
  <si>
    <t>193(313)</t>
  </si>
  <si>
    <t xml:space="preserve">  504(1,054)</t>
  </si>
  <si>
    <t>195(301)</t>
  </si>
  <si>
    <t>473(1,001)</t>
    <phoneticPr fontId="6"/>
  </si>
  <si>
    <t>167(269)</t>
    <phoneticPr fontId="6"/>
  </si>
  <si>
    <t>491(1,018)</t>
    <phoneticPr fontId="6"/>
  </si>
  <si>
    <t>191(289)</t>
    <phoneticPr fontId="6"/>
  </si>
  <si>
    <t>457（1,000）</t>
    <phoneticPr fontId="6"/>
  </si>
  <si>
    <t>180（302）</t>
    <phoneticPr fontId="6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</si>
  <si>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6"/>
  </si>
  <si>
    <t>558(1,113)</t>
    <phoneticPr fontId="3"/>
  </si>
  <si>
    <t>191(285)</t>
    <phoneticPr fontId="3"/>
  </si>
  <si>
    <t>446(936)</t>
    <phoneticPr fontId="3"/>
  </si>
  <si>
    <t>資料：市民課
注：比率計算に用いた人口は、各年１０月１日現在であり、月別人口１，０００人あたりは年換算。婚姻・離婚の（　　）書は、他市町村からの通知分を含む。</t>
    <phoneticPr fontId="6"/>
  </si>
  <si>
    <t>１１　国籍別外国人住民人口</t>
    <phoneticPr fontId="6"/>
  </si>
  <si>
    <t>単位：人（各年12月31日現在）</t>
    <phoneticPr fontId="6"/>
  </si>
  <si>
    <t>総数</t>
    <phoneticPr fontId="6"/>
  </si>
  <si>
    <t>国　　　　　　　　名</t>
  </si>
  <si>
    <t>韓国及び
朝　　　鮮</t>
  </si>
  <si>
    <t>中　　国</t>
    <phoneticPr fontId="6"/>
  </si>
  <si>
    <t>タ　　イ</t>
    <phoneticPr fontId="6"/>
  </si>
  <si>
    <t>フィリピン</t>
  </si>
  <si>
    <t>米　　国</t>
  </si>
  <si>
    <t>ブラジル</t>
  </si>
  <si>
    <t>ペルー</t>
  </si>
  <si>
    <t>その他</t>
  </si>
  <si>
    <t>資料：市民課</t>
    <phoneticPr fontId="6"/>
  </si>
  <si>
    <t>４　年別世帯数及び人口の推移</t>
    <phoneticPr fontId="3"/>
  </si>
  <si>
    <t>単位：人（各年10月1日現在）</t>
  </si>
  <si>
    <t>年</t>
  </si>
  <si>
    <t>世帯数
(世帯)</t>
  </si>
  <si>
    <t>人口</t>
  </si>
  <si>
    <t>人口増減</t>
  </si>
  <si>
    <r>
      <t>人口密度</t>
    </r>
    <r>
      <rPr>
        <sz val="11"/>
        <color theme="1"/>
        <rFont val="游ゴシック"/>
        <family val="2"/>
        <scheme val="minor"/>
      </rPr>
      <t xml:space="preserve">
</t>
    </r>
    <r>
      <rPr>
        <sz val="9"/>
        <rFont val="ＭＳ Ｐゴシック"/>
        <family val="3"/>
        <charset val="128"/>
      </rPr>
      <t>1ｋ㎡あたり</t>
    </r>
    <phoneticPr fontId="6"/>
  </si>
  <si>
    <r>
      <t>世帯人員</t>
    </r>
    <r>
      <rPr>
        <sz val="11"/>
        <color theme="1"/>
        <rFont val="游ゴシック"/>
        <family val="2"/>
        <scheme val="minor"/>
      </rPr>
      <t xml:space="preserve">
</t>
    </r>
    <r>
      <rPr>
        <sz val="9"/>
        <rFont val="ＭＳ Ｐゴシック"/>
        <family val="3"/>
        <charset val="128"/>
      </rPr>
      <t>1世帯あたり</t>
    </r>
    <phoneticPr fontId="6"/>
  </si>
  <si>
    <t>総数</t>
  </si>
  <si>
    <t>男</t>
  </si>
  <si>
    <t>女</t>
  </si>
  <si>
    <t>実数</t>
  </si>
  <si>
    <t>増減率
（％）</t>
    <rPh sb="1" eb="2">
      <t>ゲン</t>
    </rPh>
    <phoneticPr fontId="6"/>
  </si>
  <si>
    <t>昭和　5年</t>
  </si>
  <si>
    <t>・・・</t>
  </si>
  <si>
    <t>平成元年</t>
  </si>
  <si>
    <t xml:space="preserve"> </t>
  </si>
  <si>
    <t>５　月別世帯数及び男女別人口</t>
    <phoneticPr fontId="3"/>
  </si>
  <si>
    <t>単位：人（各月１日現在）</t>
  </si>
  <si>
    <t>令和元年</t>
    <rPh sb="0" eb="1">
      <t>レイ</t>
    </rPh>
    <rPh sb="1" eb="2">
      <t>ワ</t>
    </rPh>
    <rPh sb="2" eb="4">
      <t>ガンネン</t>
    </rPh>
    <phoneticPr fontId="6"/>
  </si>
  <si>
    <t>世帯数
（世帯）</t>
  </si>
  <si>
    <t>人口総数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</si>
  <si>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</si>
  <si>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</si>
  <si>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</si>
  <si>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</si>
  <si>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</si>
  <si>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</si>
  <si>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</si>
  <si>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</si>
  <si>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</si>
  <si>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</si>
  <si>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</si>
  <si>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</si>
  <si>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資料：総務課（千葉県毎月常住人口）</t>
    <phoneticPr fontId="3"/>
  </si>
  <si>
    <t>区      分</t>
  </si>
  <si>
    <t>世　帯　数
（世帯）</t>
    <phoneticPr fontId="6"/>
  </si>
  <si>
    <t>人                  口</t>
  </si>
  <si>
    <t>総　数</t>
    <phoneticPr fontId="6"/>
  </si>
  <si>
    <t>総　　　数</t>
  </si>
  <si>
    <t>国調査前の字別積算数値</t>
  </si>
  <si>
    <t>丸山</t>
  </si>
  <si>
    <t>一丁目</t>
  </si>
  <si>
    <t>二丁目</t>
  </si>
  <si>
    <t>三丁目</t>
  </si>
  <si>
    <t>鎌ケ谷</t>
  </si>
  <si>
    <t>四丁目</t>
  </si>
  <si>
    <t>五丁目</t>
  </si>
  <si>
    <t>六丁目</t>
  </si>
  <si>
    <t>七丁目</t>
  </si>
  <si>
    <t>八丁目</t>
  </si>
  <si>
    <t>九丁目</t>
  </si>
  <si>
    <t>東鎌ケ谷</t>
  </si>
  <si>
    <t>南鎌ケ谷</t>
  </si>
  <si>
    <t>道野辺</t>
  </si>
  <si>
    <t>東道野辺</t>
  </si>
  <si>
    <t>西道野辺</t>
  </si>
  <si>
    <t>馬込沢</t>
  </si>
  <si>
    <t>道野辺中央</t>
  </si>
  <si>
    <t>道野辺本町</t>
  </si>
  <si>
    <t>中沢</t>
  </si>
  <si>
    <t>東中沢</t>
  </si>
  <si>
    <t>北中沢</t>
  </si>
  <si>
    <t>中沢新町</t>
  </si>
  <si>
    <t>初富</t>
  </si>
  <si>
    <t>南初富</t>
  </si>
  <si>
    <t>右京塚</t>
  </si>
  <si>
    <t>中央</t>
  </si>
  <si>
    <t>富岡</t>
  </si>
  <si>
    <t>東初富</t>
  </si>
  <si>
    <t>くぬぎ山</t>
  </si>
  <si>
    <t>初富本町</t>
  </si>
  <si>
    <t>北初富</t>
  </si>
  <si>
    <t>新鎌ケ谷</t>
  </si>
  <si>
    <t>串崎新田</t>
  </si>
  <si>
    <t>粟野</t>
  </si>
  <si>
    <t>佐津間</t>
  </si>
  <si>
    <t>中佐津間</t>
  </si>
  <si>
    <t>西佐津間</t>
  </si>
  <si>
    <t>南佐津間</t>
  </si>
  <si>
    <t>軽井沢</t>
  </si>
  <si>
    <t>資料：総務課（鎌ケ谷市毎月常住人口表）</t>
    <phoneticPr fontId="6"/>
  </si>
  <si>
    <t>（２）　社会動態</t>
  </si>
  <si>
    <t>（各月末現在）</t>
    <rPh sb="1" eb="2">
      <t>カク</t>
    </rPh>
    <rPh sb="2" eb="3">
      <t>ツキ</t>
    </rPh>
    <rPh sb="3" eb="4">
      <t>マツ</t>
    </rPh>
    <rPh sb="4" eb="6">
      <t>ゲンザイ</t>
    </rPh>
    <phoneticPr fontId="6"/>
  </si>
  <si>
    <t>転　　　　　　　　　　入</t>
  </si>
  <si>
    <t>転　　　　　　　　　　出</t>
  </si>
  <si>
    <t>社　　　会　　　増　　　減</t>
  </si>
  <si>
    <t>世　　帯
（世帯）</t>
    <rPh sb="6" eb="8">
      <t>セタイ</t>
    </rPh>
    <phoneticPr fontId="6"/>
  </si>
  <si>
    <t>総　　数
（人）</t>
    <rPh sb="6" eb="7">
      <t>ニン</t>
    </rPh>
    <phoneticPr fontId="6"/>
  </si>
  <si>
    <t>男
（人）</t>
    <rPh sb="3" eb="4">
      <t>ニン</t>
    </rPh>
    <phoneticPr fontId="6"/>
  </si>
  <si>
    <t>女
（人）</t>
    <rPh sb="3" eb="4">
      <t>ニン</t>
    </rPh>
    <phoneticPr fontId="6"/>
  </si>
  <si>
    <t>平成11年</t>
  </si>
  <si>
    <t>△ 131</t>
  </si>
  <si>
    <t>△ 111</t>
  </si>
  <si>
    <t>△ 20</t>
  </si>
  <si>
    <t>△ 46</t>
  </si>
  <si>
    <t>△ 28</t>
  </si>
  <si>
    <t>△ 18</t>
  </si>
  <si>
    <t>△ 97</t>
  </si>
  <si>
    <t>△ 53</t>
  </si>
  <si>
    <t>△ 44</t>
  </si>
  <si>
    <t xml:space="preserve">         1月</t>
  </si>
  <si>
    <t>資料：総務課（千葉県毎月常住人口調査）
注：転入には転出取消し等を、転出には職権消除を含んだ数値</t>
    <phoneticPr fontId="6"/>
  </si>
  <si>
    <t>８　都道府県別転入転出人口</t>
  </si>
  <si>
    <t>単位：人</t>
  </si>
  <si>
    <t>転入</t>
  </si>
  <si>
    <t>転出</t>
  </si>
  <si>
    <t>合　　　　　　　計</t>
  </si>
  <si>
    <t>関　東</t>
  </si>
  <si>
    <t>東京都</t>
  </si>
  <si>
    <t>神奈川県</t>
  </si>
  <si>
    <t>埼玉県</t>
  </si>
  <si>
    <t>栃木県</t>
  </si>
  <si>
    <t>茨城県</t>
  </si>
  <si>
    <t>群馬県</t>
  </si>
  <si>
    <t>小計</t>
  </si>
  <si>
    <t>北海道・東北</t>
  </si>
  <si>
    <t>中部</t>
  </si>
  <si>
    <t>近畿</t>
  </si>
  <si>
    <t>中国・四国</t>
  </si>
  <si>
    <t>九州</t>
  </si>
  <si>
    <t>資料：総務課（千葉県毎月常住人口調査）</t>
  </si>
  <si>
    <t>９　県内転入転出人口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</si>
  <si>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</si>
  <si>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</si>
  <si>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</si>
  <si>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</si>
  <si>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</si>
  <si>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</si>
  <si>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</si>
  <si>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</si>
  <si>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</si>
  <si>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</si>
  <si>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</si>
  <si>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</si>
  <si>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</si>
  <si>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</si>
  <si>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</si>
  <si>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</si>
  <si>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-</t>
    <phoneticPr fontId="6"/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</si>
  <si>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</si>
  <si>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</si>
  <si>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</si>
  <si>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</si>
  <si>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</si>
  <si>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</si>
  <si>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</si>
  <si>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</si>
  <si>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</si>
  <si>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</si>
  <si>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</si>
  <si>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</si>
  <si>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</si>
  <si>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</si>
  <si>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</si>
  <si>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</si>
  <si>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</si>
  <si>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</si>
  <si>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</si>
  <si>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0" eb="4">
      <t>オオアミシラサト</t>
    </rPh>
    <rPh sb="4" eb="5">
      <t>シ</t>
    </rPh>
    <phoneticPr fontId="6"/>
  </si>
  <si>
    <t xml:space="preserve">資料：総務課（千葉県毎月常住人口調査）
</t>
  </si>
  <si>
    <t>１０　年齢別人口</t>
  </si>
  <si>
    <t>年　齢</t>
  </si>
  <si>
    <t>総　数</t>
  </si>
  <si>
    <t>50～54</t>
  </si>
  <si>
    <t>0～4歳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</si>
  <si>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</si>
  <si>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</si>
  <si>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</si>
  <si>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</si>
  <si>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</si>
  <si>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</si>
  <si>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</si>
  <si>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</si>
  <si>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</si>
  <si>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</si>
  <si>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</si>
  <si>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</si>
  <si>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</si>
  <si>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</si>
  <si>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</si>
  <si>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</si>
  <si>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</si>
  <si>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</si>
  <si>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100歳以上</t>
  </si>
  <si>
    <t>資料：総務課(住民基本台帳人口を基に作成）</t>
  </si>
  <si>
    <t>６　町丁字別世帯数及び人口</t>
    <phoneticPr fontId="3"/>
  </si>
  <si>
    <t xml:space="preserve">資料：総務課（千葉県毎月常住人口）
注： 国勢調査（大正14年、昭和5、10、15、22、25、30、35、40、45、50、55、60年、平成2、7、12、17、22、27年、令和２年）以外は、 国勢調査の結果に毎月の出生・死亡・転入・転出を加減したもの
</t>
    <rPh sb="68" eb="69">
      <t>ネン</t>
    </rPh>
    <rPh sb="87" eb="88">
      <t>ネン</t>
    </rPh>
    <rPh sb="89" eb="91">
      <t>レイワ</t>
    </rPh>
    <rPh sb="92" eb="93">
      <t>ネン</t>
    </rPh>
    <phoneticPr fontId="6"/>
  </si>
  <si>
    <t>令和元年</t>
    <phoneticPr fontId="3"/>
  </si>
  <si>
    <t>395(891)</t>
  </si>
  <si>
    <t>150(241)</t>
  </si>
  <si>
    <t>令和2年</t>
    <rPh sb="0" eb="2">
      <t>レイワ</t>
    </rPh>
    <rPh sb="3" eb="4">
      <t>ネン</t>
    </rPh>
    <phoneticPr fontId="3"/>
  </si>
  <si>
    <t>390(910)</t>
  </si>
  <si>
    <t>153(240)</t>
  </si>
  <si>
    <t>令和5年</t>
    <rPh sb="0" eb="2">
      <t>レイワ</t>
    </rPh>
    <rPh sb="3" eb="4">
      <t>ネン</t>
    </rPh>
    <phoneticPr fontId="3"/>
  </si>
  <si>
    <t>402(869)</t>
  </si>
  <si>
    <t>173(266)</t>
  </si>
  <si>
    <t>167(249)</t>
    <phoneticPr fontId="3"/>
  </si>
  <si>
    <t>令和3年</t>
    <rPh sb="0" eb="2">
      <t>レイワ</t>
    </rPh>
    <rPh sb="3" eb="4">
      <t>ネン</t>
    </rPh>
    <phoneticPr fontId="3"/>
  </si>
  <si>
    <t>単位：人（令和6年10月1日現在）</t>
    <rPh sb="5" eb="6">
      <t>レイ</t>
    </rPh>
    <rPh sb="6" eb="7">
      <t>ワ</t>
    </rPh>
    <phoneticPr fontId="6"/>
  </si>
  <si>
    <t>令和6年</t>
    <rPh sb="0" eb="2">
      <t>レイワ</t>
    </rPh>
    <rPh sb="3" eb="4">
      <t>ネン</t>
    </rPh>
    <phoneticPr fontId="3"/>
  </si>
  <si>
    <t>単位：人（令和7年1月1日現在）</t>
    <rPh sb="5" eb="6">
      <t>レイ</t>
    </rPh>
    <rPh sb="6" eb="7">
      <t>ワ</t>
    </rPh>
    <rPh sb="8" eb="9">
      <t>ネン</t>
    </rPh>
    <phoneticPr fontId="6"/>
  </si>
  <si>
    <t>458(927)</t>
  </si>
  <si>
    <t>168(275)</t>
  </si>
  <si>
    <t>32(79)</t>
  </si>
  <si>
    <t>11(20)</t>
  </si>
  <si>
    <t>42(66)</t>
  </si>
  <si>
    <t>19(22)</t>
  </si>
  <si>
    <t>53(104)</t>
  </si>
  <si>
    <t>10(15)</t>
  </si>
  <si>
    <t>24(60)</t>
  </si>
  <si>
    <t>15(23)</t>
  </si>
  <si>
    <t>34(71)</t>
  </si>
  <si>
    <t>17(27)</t>
  </si>
  <si>
    <t>32(81)</t>
  </si>
  <si>
    <t>16(27)</t>
  </si>
  <si>
    <t>46(77)</t>
  </si>
  <si>
    <t>15(25)</t>
  </si>
  <si>
    <t>36(102)</t>
  </si>
  <si>
    <t>13(28)</t>
  </si>
  <si>
    <t>29(59)</t>
  </si>
  <si>
    <t>14(21)</t>
  </si>
  <si>
    <t>27(57)</t>
  </si>
  <si>
    <t>7(16)</t>
  </si>
  <si>
    <t>62(100)</t>
  </si>
  <si>
    <t>41(71)</t>
  </si>
  <si>
    <t>16(28)</t>
  </si>
  <si>
    <t>令和3年</t>
  </si>
  <si>
    <t>令和4年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</si>
</sst>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;&quot;△ &quot;0"/>
    <numFmt numFmtId="177" formatCode="0_);[Red]\(0\)"/>
    <numFmt numFmtId="178" formatCode="#,##0_);\(#,##0\)"/>
    <numFmt numFmtId="179" formatCode="0.0"/>
    <numFmt numFmtId="180" formatCode="0.0_);[Red]\(0.0\)"/>
    <numFmt numFmtId="181" formatCode="0.0_ "/>
    <numFmt numFmtId="182" formatCode="###\ ###\ ##0"/>
    <numFmt numFmtId="183" formatCode="#,##0_);[Red]\(#,##0\)"/>
    <numFmt numFmtId="184" formatCode="#,##0;&quot;△ &quot;#,##0"/>
    <numFmt numFmtId="185" formatCode="0.00;&quot;△ &quot;0.00"/>
    <numFmt numFmtId="186" formatCode="0.0_);\(0.0\)"/>
    <numFmt numFmtId="187" formatCode="###\ ##0"/>
    <numFmt numFmtId="188" formatCode="#,##0_ "/>
    <numFmt numFmtId="189" formatCode="#,##0_ ;[Red]\-#,##0\ "/>
  </numFmts>
  <fonts count="26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name val="メイリオ"/>
      <family val="3"/>
      <charset val="128"/>
    </font>
    <font>
      <sz val="10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2" fillId="0" borderId="0">
      <alignment vertical="center"/>
    </xf>
  </cellStyleXfs>
  <cellXfs count="529">
    <xf numFmtId="0" fontId="0" fillId="0" borderId="0" xfId="0"/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1" fillId="0" borderId="5" xfId="1" applyFont="1" applyBorder="1" applyAlignment="1">
      <alignment horizontal="left" vertical="center"/>
    </xf>
    <xf numFmtId="0" fontId="1" fillId="0" borderId="6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12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0" fontId="1" fillId="0" borderId="14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15" xfId="1" applyFont="1" applyBorder="1" applyAlignment="1">
      <alignment vertical="center"/>
    </xf>
    <xf numFmtId="0" fontId="1" fillId="0" borderId="16" xfId="1" applyFont="1" applyBorder="1" applyAlignment="1">
      <alignment vertical="center"/>
    </xf>
    <xf numFmtId="0" fontId="1" fillId="0" borderId="17" xfId="1" applyFont="1" applyBorder="1" applyAlignment="1">
      <alignment vertical="center"/>
    </xf>
    <xf numFmtId="0" fontId="1" fillId="0" borderId="18" xfId="1" applyFont="1" applyBorder="1" applyAlignment="1">
      <alignment vertical="center"/>
    </xf>
    <xf numFmtId="0" fontId="1" fillId="0" borderId="19" xfId="1" applyFont="1" applyBorder="1" applyAlignment="1">
      <alignment vertical="center"/>
    </xf>
    <xf numFmtId="0" fontId="1" fillId="0" borderId="20" xfId="1" applyFont="1" applyBorder="1" applyAlignment="1">
      <alignment vertical="center"/>
    </xf>
    <xf numFmtId="0" fontId="1" fillId="0" borderId="21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0" fontId="1" fillId="0" borderId="24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0" fontId="1" fillId="0" borderId="26" xfId="1" applyNumberFormat="1" applyFont="1" applyBorder="1" applyAlignment="1">
      <alignment horizontal="right" vertical="center"/>
    </xf>
    <xf numFmtId="0" fontId="1" fillId="0" borderId="26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vertical="center"/>
    </xf>
    <xf numFmtId="176" fontId="1" fillId="0" borderId="25" xfId="1" applyNumberFormat="1" applyFont="1" applyBorder="1" applyAlignment="1">
      <alignment vertical="center"/>
    </xf>
    <xf numFmtId="0" fontId="1" fillId="0" borderId="27" xfId="1" applyFont="1" applyBorder="1" applyAlignment="1">
      <alignment horizontal="center" vertical="center"/>
    </xf>
    <xf numFmtId="0" fontId="7" fillId="0" borderId="15" xfId="1" applyNumberFormat="1" applyFont="1" applyBorder="1" applyAlignment="1">
      <alignment horizontal="right" vertical="center"/>
    </xf>
    <xf numFmtId="0" fontId="7" fillId="0" borderId="25" xfId="1" applyNumberFormat="1" applyFont="1" applyBorder="1" applyAlignment="1">
      <alignment horizontal="right" vertical="center"/>
    </xf>
    <xf numFmtId="0" fontId="7" fillId="0" borderId="26" xfId="1" applyNumberFormat="1" applyFont="1" applyBorder="1" applyAlignment="1">
      <alignment horizontal="right" vertical="center"/>
    </xf>
    <xf numFmtId="0" fontId="7" fillId="0" borderId="16" xfId="1" applyNumberFormat="1" applyFont="1" applyBorder="1" applyAlignment="1">
      <alignment horizontal="right" vertical="center"/>
    </xf>
    <xf numFmtId="0" fontId="8" fillId="0" borderId="14" xfId="1" applyFont="1" applyBorder="1" applyAlignment="1">
      <alignment horizontal="center" vertical="center"/>
    </xf>
    <xf numFmtId="38" fontId="7" fillId="0" borderId="26" xfId="2" applyFont="1" applyBorder="1" applyAlignment="1">
      <alignment horizontal="right" vertical="center"/>
    </xf>
    <xf numFmtId="3" fontId="8" fillId="0" borderId="25" xfId="2" applyNumberFormat="1" applyFont="1" applyBorder="1" applyAlignment="1">
      <alignment horizontal="right" vertical="center"/>
    </xf>
    <xf numFmtId="0" fontId="1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38" fontId="9" fillId="0" borderId="28" xfId="2" applyFont="1" applyBorder="1" applyAlignment="1">
      <alignment horizontal="right" vertical="center"/>
    </xf>
    <xf numFmtId="38" fontId="7" fillId="0" borderId="29" xfId="2" applyFont="1" applyBorder="1" applyAlignment="1">
      <alignment horizontal="right" vertical="center"/>
    </xf>
    <xf numFmtId="177" fontId="7" fillId="0" borderId="26" xfId="1" applyNumberFormat="1" applyFont="1" applyBorder="1" applyAlignment="1">
      <alignment vertical="center"/>
    </xf>
    <xf numFmtId="177" fontId="7" fillId="0" borderId="15" xfId="1" applyNumberFormat="1" applyFont="1" applyBorder="1" applyAlignment="1">
      <alignment vertical="center"/>
    </xf>
    <xf numFmtId="0" fontId="1" fillId="0" borderId="31" xfId="1" applyFont="1" applyBorder="1" applyAlignment="1">
      <alignment horizontal="center" vertical="center"/>
    </xf>
    <xf numFmtId="38" fontId="7" fillId="0" borderId="32" xfId="2" applyFont="1" applyBorder="1" applyAlignment="1">
      <alignment horizontal="right" vertical="center"/>
    </xf>
    <xf numFmtId="0" fontId="1" fillId="0" borderId="0" xfId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23" xfId="1" applyFont="1" applyBorder="1" applyAlignment="1">
      <alignment horizontal="center" vertical="center"/>
    </xf>
    <xf numFmtId="0" fontId="1" fillId="0" borderId="37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26" xfId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right" vertical="center"/>
    </xf>
    <xf numFmtId="0" fontId="1" fillId="0" borderId="26" xfId="1" applyFont="1" applyBorder="1" applyAlignment="1">
      <alignment vertical="center"/>
    </xf>
    <xf numFmtId="178" fontId="7" fillId="0" borderId="26" xfId="3" applyNumberFormat="1" applyFont="1" applyBorder="1" applyAlignment="1">
      <alignment horizontal="right" vertical="center"/>
    </xf>
    <xf numFmtId="0" fontId="7" fillId="0" borderId="26" xfId="3" applyFont="1" applyBorder="1" applyAlignment="1">
      <alignment horizontal="right" vertical="center"/>
    </xf>
    <xf numFmtId="0" fontId="7" fillId="0" borderId="26" xfId="3" applyFont="1" applyBorder="1" applyAlignment="1">
      <alignment vertical="center"/>
    </xf>
    <xf numFmtId="0" fontId="7" fillId="0" borderId="17" xfId="3" applyFont="1" applyBorder="1" applyAlignment="1">
      <alignment vertical="center"/>
    </xf>
    <xf numFmtId="178" fontId="7" fillId="0" borderId="15" xfId="3" applyNumberFormat="1" applyFont="1" applyBorder="1" applyAlignment="1">
      <alignment horizontal="right" vertical="center"/>
    </xf>
    <xf numFmtId="0" fontId="7" fillId="0" borderId="15" xfId="3" applyFont="1" applyBorder="1" applyAlignment="1">
      <alignment horizontal="right" vertical="center"/>
    </xf>
    <xf numFmtId="0" fontId="7" fillId="0" borderId="15" xfId="3" applyFont="1" applyBorder="1" applyAlignment="1">
      <alignment vertical="center"/>
    </xf>
    <xf numFmtId="0" fontId="7" fillId="0" borderId="25" xfId="3" applyFont="1" applyBorder="1" applyAlignment="1">
      <alignment vertical="center"/>
    </xf>
    <xf numFmtId="0" fontId="7" fillId="0" borderId="16" xfId="3" applyFont="1" applyBorder="1" applyAlignment="1">
      <alignment horizontal="right" vertical="center"/>
    </xf>
    <xf numFmtId="179" fontId="7" fillId="0" borderId="26" xfId="3" applyNumberFormat="1" applyFont="1" applyBorder="1" applyAlignment="1">
      <alignment vertical="center"/>
    </xf>
    <xf numFmtId="180" fontId="7" fillId="0" borderId="26" xfId="3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181" fontId="11" fillId="0" borderId="0" xfId="1" applyNumberFormat="1" applyFont="1" applyBorder="1" applyAlignment="1">
      <alignment vertical="center"/>
    </xf>
    <xf numFmtId="0" fontId="12" fillId="0" borderId="0" xfId="4">
      <alignment vertical="center"/>
    </xf>
    <xf numFmtId="0" fontId="11" fillId="0" borderId="0" xfId="1" applyFont="1" applyAlignment="1">
      <alignment horizontal="center" vertical="center"/>
    </xf>
    <xf numFmtId="38" fontId="9" fillId="2" borderId="28" xfId="2" applyFont="1" applyFill="1" applyBorder="1" applyAlignment="1">
      <alignment horizontal="right" vertical="center"/>
    </xf>
    <xf numFmtId="178" fontId="9" fillId="0" borderId="28" xfId="3" applyNumberFormat="1" applyFont="1" applyBorder="1" applyAlignment="1">
      <alignment horizontal="right" vertical="center"/>
    </xf>
    <xf numFmtId="181" fontId="9" fillId="0" borderId="28" xfId="3" applyNumberFormat="1" applyFont="1" applyBorder="1" applyAlignment="1">
      <alignment vertical="center"/>
    </xf>
    <xf numFmtId="181" fontId="9" fillId="0" borderId="8" xfId="3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" fillId="0" borderId="6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182" fontId="7" fillId="0" borderId="26" xfId="1" applyNumberFormat="1" applyFont="1" applyBorder="1" applyAlignment="1">
      <alignment vertical="center"/>
    </xf>
    <xf numFmtId="177" fontId="7" fillId="0" borderId="25" xfId="1" applyNumberFormat="1" applyFont="1" applyBorder="1" applyAlignment="1">
      <alignment vertical="center"/>
    </xf>
    <xf numFmtId="183" fontId="7" fillId="0" borderId="26" xfId="1" applyNumberFormat="1" applyFont="1" applyBorder="1" applyAlignment="1">
      <alignment vertical="center"/>
    </xf>
    <xf numFmtId="183" fontId="7" fillId="0" borderId="25" xfId="1" applyNumberFormat="1" applyFont="1" applyBorder="1" applyAlignment="1">
      <alignment vertical="center"/>
    </xf>
    <xf numFmtId="0" fontId="9" fillId="0" borderId="31" xfId="1" applyFont="1" applyBorder="1" applyAlignment="1">
      <alignment horizontal="center" vertical="center"/>
    </xf>
    <xf numFmtId="183" fontId="9" fillId="0" borderId="32" xfId="1" applyNumberFormat="1" applyFont="1" applyBorder="1" applyAlignment="1">
      <alignment vertical="center"/>
    </xf>
    <xf numFmtId="183" fontId="9" fillId="0" borderId="33" xfId="1" applyNumberFormat="1" applyFont="1" applyBorder="1" applyAlignment="1">
      <alignment vertical="center"/>
    </xf>
    <xf numFmtId="0" fontId="1" fillId="0" borderId="0" xfId="1" applyFill="1" applyAlignment="1">
      <alignment vertical="center"/>
    </xf>
    <xf numFmtId="0" fontId="1" fillId="0" borderId="23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23" xfId="1" applyFill="1" applyBorder="1" applyAlignment="1">
      <alignment horizontal="center" vertical="center" wrapText="1"/>
    </xf>
    <xf numFmtId="0" fontId="1" fillId="0" borderId="27" xfId="1" applyFill="1" applyBorder="1" applyAlignment="1">
      <alignment vertical="center"/>
    </xf>
    <xf numFmtId="178" fontId="1" fillId="0" borderId="26" xfId="1" applyNumberFormat="1" applyFill="1" applyBorder="1" applyAlignment="1">
      <alignment vertical="center"/>
    </xf>
    <xf numFmtId="178" fontId="1" fillId="0" borderId="29" xfId="1" applyNumberFormat="1" applyFill="1" applyBorder="1" applyAlignment="1">
      <alignment vertical="center"/>
    </xf>
    <xf numFmtId="184" fontId="1" fillId="0" borderId="26" xfId="1" applyNumberFormat="1" applyFill="1" applyBorder="1" applyAlignment="1">
      <alignment vertical="center"/>
    </xf>
    <xf numFmtId="185" fontId="1" fillId="0" borderId="29" xfId="1" applyNumberFormat="1" applyFill="1" applyBorder="1" applyAlignment="1">
      <alignment vertical="center"/>
    </xf>
    <xf numFmtId="186" fontId="1" fillId="0" borderId="17" xfId="1" applyNumberFormat="1" applyFill="1" applyBorder="1" applyAlignment="1">
      <alignment vertical="center"/>
    </xf>
    <xf numFmtId="0" fontId="1" fillId="0" borderId="27" xfId="1" applyFill="1" applyBorder="1" applyAlignment="1">
      <alignment horizontal="center" vertical="center"/>
    </xf>
    <xf numFmtId="178" fontId="1" fillId="0" borderId="26" xfId="1" applyNumberFormat="1" applyFill="1" applyBorder="1" applyAlignment="1">
      <alignment horizontal="right" vertical="center"/>
    </xf>
    <xf numFmtId="185" fontId="1" fillId="0" borderId="26" xfId="1" applyNumberFormat="1" applyFill="1" applyBorder="1" applyAlignment="1">
      <alignment vertical="center"/>
    </xf>
    <xf numFmtId="0" fontId="1" fillId="0" borderId="27" xfId="1" applyFont="1" applyFill="1" applyBorder="1" applyAlignment="1">
      <alignment horizontal="center" vertical="center"/>
    </xf>
    <xf numFmtId="178" fontId="1" fillId="0" borderId="26" xfId="1" applyNumberFormat="1" applyFont="1" applyFill="1" applyBorder="1" applyAlignment="1">
      <alignment vertical="center"/>
    </xf>
    <xf numFmtId="184" fontId="1" fillId="0" borderId="26" xfId="1" applyNumberFormat="1" applyFont="1" applyFill="1" applyBorder="1" applyAlignment="1">
      <alignment vertical="center"/>
    </xf>
    <xf numFmtId="186" fontId="1" fillId="0" borderId="17" xfId="1" applyNumberFormat="1" applyFont="1" applyFill="1" applyBorder="1" applyAlignment="1">
      <alignment vertical="center"/>
    </xf>
    <xf numFmtId="0" fontId="1" fillId="0" borderId="14" xfId="1" applyFont="1" applyFill="1" applyBorder="1" applyAlignment="1">
      <alignment horizontal="center" vertical="center"/>
    </xf>
    <xf numFmtId="178" fontId="1" fillId="0" borderId="16" xfId="1" applyNumberFormat="1" applyFont="1" applyFill="1" applyBorder="1" applyAlignment="1">
      <alignment vertical="center"/>
    </xf>
    <xf numFmtId="178" fontId="1" fillId="0" borderId="15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186" fontId="1" fillId="0" borderId="25" xfId="1" applyNumberFormat="1" applyFont="1" applyFill="1" applyBorder="1" applyAlignment="1">
      <alignment vertical="center"/>
    </xf>
    <xf numFmtId="0" fontId="1" fillId="0" borderId="14" xfId="1" applyFont="1" applyFill="1" applyBorder="1" applyAlignment="1">
      <alignment horizontal="left" vertical="center"/>
    </xf>
    <xf numFmtId="0" fontId="1" fillId="0" borderId="31" xfId="1" applyFont="1" applyFill="1" applyBorder="1" applyAlignment="1">
      <alignment horizontal="center" vertical="center"/>
    </xf>
    <xf numFmtId="178" fontId="1" fillId="0" borderId="32" xfId="1" applyNumberFormat="1" applyFont="1" applyFill="1" applyBorder="1" applyAlignment="1">
      <alignment vertical="center"/>
    </xf>
    <xf numFmtId="184" fontId="1" fillId="0" borderId="32" xfId="1" applyNumberFormat="1" applyFont="1" applyFill="1" applyBorder="1" applyAlignment="1">
      <alignment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 textRotation="255"/>
    </xf>
    <xf numFmtId="0" fontId="1" fillId="0" borderId="37" xfId="1" applyFont="1" applyFill="1" applyBorder="1" applyAlignment="1">
      <alignment horizontal="center" vertical="center" textRotation="255"/>
    </xf>
    <xf numFmtId="187" fontId="1" fillId="0" borderId="47" xfId="1" applyNumberFormat="1" applyFont="1" applyFill="1" applyBorder="1" applyAlignment="1">
      <alignment horizontal="center" vertical="center" wrapText="1"/>
    </xf>
    <xf numFmtId="187" fontId="1" fillId="0" borderId="6" xfId="1" applyNumberFormat="1" applyFont="1" applyFill="1" applyBorder="1" applyAlignment="1">
      <alignment horizontal="center" vertical="center"/>
    </xf>
    <xf numFmtId="187" fontId="1" fillId="0" borderId="6" xfId="1" applyNumberFormat="1" applyFont="1" applyFill="1" applyBorder="1" applyAlignment="1">
      <alignment horizontal="center" vertical="center" textRotation="255"/>
    </xf>
    <xf numFmtId="187" fontId="1" fillId="0" borderId="37" xfId="1" applyNumberFormat="1" applyFont="1" applyFill="1" applyBorder="1" applyAlignment="1">
      <alignment horizontal="center" vertical="center" textRotation="255"/>
    </xf>
    <xf numFmtId="187" fontId="1" fillId="0" borderId="23" xfId="1" applyNumberFormat="1" applyFont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/>
    </xf>
    <xf numFmtId="187" fontId="16" fillId="0" borderId="29" xfId="1" applyNumberFormat="1" applyFont="1" applyFill="1" applyBorder="1" applyAlignment="1">
      <alignment vertical="center"/>
    </xf>
    <xf numFmtId="187" fontId="17" fillId="0" borderId="29" xfId="1" applyNumberFormat="1" applyFont="1" applyFill="1" applyBorder="1" applyAlignment="1">
      <alignment vertical="center"/>
    </xf>
    <xf numFmtId="187" fontId="16" fillId="0" borderId="30" xfId="1" applyNumberFormat="1" applyFont="1" applyFill="1" applyBorder="1" applyAlignment="1">
      <alignment vertical="center"/>
    </xf>
    <xf numFmtId="188" fontId="16" fillId="0" borderId="9" xfId="1" applyNumberFormat="1" applyFont="1" applyFill="1" applyBorder="1" applyAlignment="1">
      <alignment vertical="center"/>
    </xf>
    <xf numFmtId="188" fontId="17" fillId="0" borderId="29" xfId="1" applyNumberFormat="1" applyFont="1" applyFill="1" applyBorder="1" applyAlignment="1">
      <alignment vertical="center"/>
    </xf>
    <xf numFmtId="188" fontId="16" fillId="0" borderId="29" xfId="1" applyNumberFormat="1" applyFont="1" applyFill="1" applyBorder="1" applyAlignment="1">
      <alignment vertical="center"/>
    </xf>
    <xf numFmtId="188" fontId="16" fillId="0" borderId="30" xfId="1" applyNumberFormat="1" applyFont="1" applyFill="1" applyBorder="1" applyAlignment="1">
      <alignment vertical="center"/>
    </xf>
    <xf numFmtId="188" fontId="16" fillId="2" borderId="12" xfId="1" applyNumberFormat="1" applyFont="1" applyFill="1" applyBorder="1" applyAlignment="1">
      <alignment vertical="center"/>
    </xf>
    <xf numFmtId="0" fontId="1" fillId="0" borderId="14" xfId="1" applyFill="1" applyBorder="1" applyAlignment="1">
      <alignment horizontal="center" vertical="center"/>
    </xf>
    <xf numFmtId="187" fontId="16" fillId="0" borderId="26" xfId="1" applyNumberFormat="1" applyFont="1" applyFill="1" applyBorder="1" applyAlignment="1">
      <alignment vertical="center"/>
    </xf>
    <xf numFmtId="187" fontId="17" fillId="0" borderId="26" xfId="1" applyNumberFormat="1" applyFont="1" applyFill="1" applyBorder="1" applyAlignment="1">
      <alignment vertical="center"/>
    </xf>
    <xf numFmtId="187" fontId="16" fillId="0" borderId="25" xfId="1" applyNumberFormat="1" applyFont="1" applyFill="1" applyBorder="1" applyAlignment="1">
      <alignment vertical="center"/>
    </xf>
    <xf numFmtId="188" fontId="16" fillId="0" borderId="14" xfId="1" applyNumberFormat="1" applyFont="1" applyFill="1" applyBorder="1" applyAlignment="1">
      <alignment vertical="center"/>
    </xf>
    <xf numFmtId="188" fontId="17" fillId="0" borderId="26" xfId="1" applyNumberFormat="1" applyFont="1" applyFill="1" applyBorder="1" applyAlignment="1">
      <alignment vertical="center"/>
    </xf>
    <xf numFmtId="188" fontId="16" fillId="0" borderId="26" xfId="1" applyNumberFormat="1" applyFont="1" applyFill="1" applyBorder="1" applyAlignment="1">
      <alignment vertical="center"/>
    </xf>
    <xf numFmtId="188" fontId="16" fillId="0" borderId="25" xfId="1" applyNumberFormat="1" applyFont="1" applyFill="1" applyBorder="1" applyAlignment="1">
      <alignment vertical="center"/>
    </xf>
    <xf numFmtId="188" fontId="16" fillId="2" borderId="16" xfId="1" applyNumberFormat="1" applyFont="1" applyFill="1" applyBorder="1" applyAlignment="1">
      <alignment vertical="center"/>
    </xf>
    <xf numFmtId="187" fontId="16" fillId="0" borderId="32" xfId="1" applyNumberFormat="1" applyFont="1" applyFill="1" applyBorder="1" applyAlignment="1">
      <alignment vertical="center"/>
    </xf>
    <xf numFmtId="187" fontId="17" fillId="0" borderId="32" xfId="1" applyNumberFormat="1" applyFont="1" applyFill="1" applyBorder="1" applyAlignment="1">
      <alignment vertical="center"/>
    </xf>
    <xf numFmtId="187" fontId="16" fillId="0" borderId="33" xfId="1" applyNumberFormat="1" applyFont="1" applyFill="1" applyBorder="1" applyAlignment="1">
      <alignment vertical="center"/>
    </xf>
    <xf numFmtId="188" fontId="16" fillId="0" borderId="31" xfId="1" applyNumberFormat="1" applyFont="1" applyFill="1" applyBorder="1" applyAlignment="1">
      <alignment vertical="center"/>
    </xf>
    <xf numFmtId="188" fontId="17" fillId="0" borderId="32" xfId="1" applyNumberFormat="1" applyFont="1" applyFill="1" applyBorder="1" applyAlignment="1">
      <alignment vertical="center"/>
    </xf>
    <xf numFmtId="188" fontId="16" fillId="0" borderId="32" xfId="1" applyNumberFormat="1" applyFont="1" applyFill="1" applyBorder="1" applyAlignment="1">
      <alignment vertical="center"/>
    </xf>
    <xf numFmtId="188" fontId="16" fillId="0" borderId="33" xfId="1" applyNumberFormat="1" applyFont="1" applyFill="1" applyBorder="1" applyAlignment="1">
      <alignment vertical="center"/>
    </xf>
    <xf numFmtId="188" fontId="16" fillId="2" borderId="48" xfId="1" applyNumberFormat="1" applyFont="1" applyFill="1" applyBorder="1" applyAlignment="1">
      <alignment vertical="center"/>
    </xf>
    <xf numFmtId="188" fontId="16" fillId="0" borderId="28" xfId="1" applyNumberFormat="1" applyFont="1" applyFill="1" applyBorder="1" applyAlignment="1">
      <alignment vertical="center"/>
    </xf>
    <xf numFmtId="188" fontId="16" fillId="0" borderId="8" xfId="1" applyNumberFormat="1" applyFont="1" applyFill="1" applyBorder="1" applyAlignment="1">
      <alignment vertical="center"/>
    </xf>
    <xf numFmtId="187" fontId="1" fillId="0" borderId="0" xfId="1" applyNumberFormat="1" applyFill="1" applyAlignment="1">
      <alignment vertical="center"/>
    </xf>
    <xf numFmtId="187" fontId="1" fillId="0" borderId="38" xfId="1" applyNumberFormat="1" applyFill="1" applyBorder="1" applyAlignment="1">
      <alignment vertical="center"/>
    </xf>
    <xf numFmtId="0" fontId="1" fillId="0" borderId="49" xfId="1" applyFill="1" applyBorder="1" applyAlignment="1">
      <alignment horizontal="center" vertical="center"/>
    </xf>
    <xf numFmtId="0" fontId="1" fillId="0" borderId="50" xfId="1" applyFill="1" applyBorder="1" applyAlignment="1">
      <alignment horizontal="center" vertical="center"/>
    </xf>
    <xf numFmtId="187" fontId="4" fillId="0" borderId="23" xfId="1" applyNumberFormat="1" applyFont="1" applyFill="1" applyBorder="1" applyAlignment="1">
      <alignment horizontal="center" vertical="center" wrapText="1"/>
    </xf>
    <xf numFmtId="187" fontId="4" fillId="0" borderId="6" xfId="1" applyNumberFormat="1" applyFont="1" applyFill="1" applyBorder="1" applyAlignment="1">
      <alignment horizontal="center" vertical="center"/>
    </xf>
    <xf numFmtId="187" fontId="4" fillId="0" borderId="6" xfId="1" applyNumberFormat="1" applyFont="1" applyFill="1" applyBorder="1" applyAlignment="1">
      <alignment horizontal="center" vertical="center" textRotation="255"/>
    </xf>
    <xf numFmtId="187" fontId="4" fillId="0" borderId="37" xfId="1" applyNumberFormat="1" applyFont="1" applyFill="1" applyBorder="1" applyAlignment="1">
      <alignment horizontal="center" vertical="center" textRotation="255"/>
    </xf>
    <xf numFmtId="187" fontId="4" fillId="0" borderId="47" xfId="1" applyNumberFormat="1" applyFont="1" applyFill="1" applyBorder="1" applyAlignment="1">
      <alignment horizontal="center" vertical="center" wrapText="1"/>
    </xf>
    <xf numFmtId="0" fontId="1" fillId="0" borderId="51" xfId="1" applyFill="1" applyBorder="1" applyAlignment="1">
      <alignment horizontal="center" vertical="center"/>
    </xf>
    <xf numFmtId="187" fontId="18" fillId="2" borderId="12" xfId="1" applyNumberFormat="1" applyFont="1" applyFill="1" applyBorder="1" applyAlignment="1">
      <alignment vertical="center"/>
    </xf>
    <xf numFmtId="187" fontId="2" fillId="0" borderId="29" xfId="1" applyNumberFormat="1" applyFont="1" applyFill="1" applyBorder="1" applyAlignment="1">
      <alignment vertical="center"/>
    </xf>
    <xf numFmtId="187" fontId="18" fillId="0" borderId="29" xfId="1" applyNumberFormat="1" applyFont="1" applyFill="1" applyBorder="1" applyAlignment="1">
      <alignment vertical="center"/>
    </xf>
    <xf numFmtId="187" fontId="18" fillId="0" borderId="30" xfId="1" applyNumberFormat="1" applyFont="1" applyFill="1" applyBorder="1" applyAlignment="1">
      <alignment vertical="center"/>
    </xf>
    <xf numFmtId="188" fontId="2" fillId="0" borderId="29" xfId="1" applyNumberFormat="1" applyFont="1" applyFill="1" applyBorder="1" applyAlignment="1">
      <alignment vertical="center"/>
    </xf>
    <xf numFmtId="188" fontId="18" fillId="0" borderId="29" xfId="1" applyNumberFormat="1" applyFont="1" applyFill="1" applyBorder="1" applyAlignment="1">
      <alignment vertical="center"/>
    </xf>
    <xf numFmtId="188" fontId="18" fillId="0" borderId="30" xfId="1" applyNumberFormat="1" applyFont="1" applyFill="1" applyBorder="1" applyAlignment="1">
      <alignment vertical="center"/>
    </xf>
    <xf numFmtId="0" fontId="1" fillId="0" borderId="52" xfId="1" applyFill="1" applyBorder="1" applyAlignment="1">
      <alignment horizontal="center" vertical="center"/>
    </xf>
    <xf numFmtId="187" fontId="18" fillId="2" borderId="16" xfId="1" applyNumberFormat="1" applyFont="1" applyFill="1" applyBorder="1" applyAlignment="1">
      <alignment vertical="center"/>
    </xf>
    <xf numFmtId="187" fontId="2" fillId="0" borderId="26" xfId="1" applyNumberFormat="1" applyFont="1" applyFill="1" applyBorder="1" applyAlignment="1">
      <alignment vertical="center"/>
    </xf>
    <xf numFmtId="187" fontId="18" fillId="0" borderId="26" xfId="1" applyNumberFormat="1" applyFont="1" applyFill="1" applyBorder="1" applyAlignment="1">
      <alignment vertical="center"/>
    </xf>
    <xf numFmtId="187" fontId="18" fillId="0" borderId="25" xfId="1" applyNumberFormat="1" applyFont="1" applyFill="1" applyBorder="1" applyAlignment="1">
      <alignment vertical="center"/>
    </xf>
    <xf numFmtId="188" fontId="18" fillId="2" borderId="14" xfId="1" applyNumberFormat="1" applyFont="1" applyFill="1" applyBorder="1" applyAlignment="1">
      <alignment vertical="center"/>
    </xf>
    <xf numFmtId="188" fontId="2" fillId="0" borderId="26" xfId="1" applyNumberFormat="1" applyFont="1" applyFill="1" applyBorder="1" applyAlignment="1">
      <alignment vertical="center"/>
    </xf>
    <xf numFmtId="188" fontId="18" fillId="0" borderId="26" xfId="1" applyNumberFormat="1" applyFont="1" applyFill="1" applyBorder="1" applyAlignment="1">
      <alignment vertical="center"/>
    </xf>
    <xf numFmtId="188" fontId="18" fillId="0" borderId="25" xfId="1" applyNumberFormat="1" applyFont="1" applyFill="1" applyBorder="1" applyAlignment="1">
      <alignment vertical="center"/>
    </xf>
    <xf numFmtId="0" fontId="1" fillId="0" borderId="53" xfId="1" applyFill="1" applyBorder="1" applyAlignment="1">
      <alignment horizontal="center" vertical="center"/>
    </xf>
    <xf numFmtId="187" fontId="18" fillId="2" borderId="48" xfId="1" applyNumberFormat="1" applyFont="1" applyFill="1" applyBorder="1" applyAlignment="1">
      <alignment vertical="center"/>
    </xf>
    <xf numFmtId="187" fontId="2" fillId="0" borderId="32" xfId="1" applyNumberFormat="1" applyFont="1" applyFill="1" applyBorder="1" applyAlignment="1">
      <alignment vertical="center"/>
    </xf>
    <xf numFmtId="187" fontId="18" fillId="0" borderId="28" xfId="1" applyNumberFormat="1" applyFont="1" applyFill="1" applyBorder="1" applyAlignment="1">
      <alignment vertical="center"/>
    </xf>
    <xf numFmtId="187" fontId="18" fillId="0" borderId="8" xfId="1" applyNumberFormat="1" applyFont="1" applyFill="1" applyBorder="1" applyAlignment="1">
      <alignment vertical="center"/>
    </xf>
    <xf numFmtId="188" fontId="18" fillId="2" borderId="31" xfId="1" applyNumberFormat="1" applyFont="1" applyFill="1" applyBorder="1" applyAlignment="1">
      <alignment vertical="center"/>
    </xf>
    <xf numFmtId="188" fontId="2" fillId="0" borderId="32" xfId="1" applyNumberFormat="1" applyFont="1" applyFill="1" applyBorder="1" applyAlignment="1">
      <alignment vertical="center"/>
    </xf>
    <xf numFmtId="188" fontId="18" fillId="0" borderId="32" xfId="1" applyNumberFormat="1" applyFont="1" applyFill="1" applyBorder="1" applyAlignment="1">
      <alignment vertical="center"/>
    </xf>
    <xf numFmtId="188" fontId="18" fillId="0" borderId="33" xfId="1" applyNumberFormat="1" applyFont="1" applyFill="1" applyBorder="1" applyAlignment="1">
      <alignment vertical="center"/>
    </xf>
    <xf numFmtId="0" fontId="1" fillId="0" borderId="38" xfId="1" applyBorder="1" applyAlignment="1">
      <alignment vertical="center"/>
    </xf>
    <xf numFmtId="0" fontId="1" fillId="0" borderId="23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2" fillId="0" borderId="27" xfId="1" applyFont="1" applyBorder="1" applyAlignment="1">
      <alignment horizontal="distributed" vertical="center"/>
    </xf>
    <xf numFmtId="0" fontId="22" fillId="0" borderId="0" xfId="1" applyFont="1" applyBorder="1" applyAlignment="1">
      <alignment vertical="distributed"/>
    </xf>
    <xf numFmtId="0" fontId="22" fillId="0" borderId="0" xfId="1" applyFont="1" applyAlignment="1">
      <alignment vertical="center"/>
    </xf>
    <xf numFmtId="0" fontId="1" fillId="0" borderId="27" xfId="1" applyBorder="1" applyAlignment="1">
      <alignment horizontal="distributed" vertical="center"/>
    </xf>
    <xf numFmtId="0" fontId="1" fillId="0" borderId="0" xfId="1" applyBorder="1" applyAlignment="1">
      <alignment horizontal="distributed" vertical="center"/>
    </xf>
    <xf numFmtId="0" fontId="22" fillId="0" borderId="0" xfId="1" applyFont="1" applyBorder="1" applyAlignment="1">
      <alignment horizontal="distributed" vertical="center"/>
    </xf>
    <xf numFmtId="0" fontId="1" fillId="0" borderId="55" xfId="1" applyBorder="1" applyAlignment="1">
      <alignment horizontal="distributed" vertical="center"/>
    </xf>
    <xf numFmtId="0" fontId="1" fillId="0" borderId="38" xfId="1" applyBorder="1" applyAlignment="1">
      <alignment horizontal="distributed" vertical="center"/>
    </xf>
    <xf numFmtId="182" fontId="1" fillId="0" borderId="6" xfId="1" applyNumberFormat="1" applyBorder="1" applyAlignment="1">
      <alignment horizontal="center" vertical="center"/>
    </xf>
    <xf numFmtId="182" fontId="1" fillId="0" borderId="23" xfId="1" applyNumberFormat="1" applyBorder="1" applyAlignment="1">
      <alignment horizontal="center" vertical="center"/>
    </xf>
    <xf numFmtId="182" fontId="1" fillId="0" borderId="37" xfId="1" applyNumberForma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22" fillId="0" borderId="55" xfId="1" applyFont="1" applyBorder="1" applyAlignment="1">
      <alignment horizontal="distributed" vertical="center"/>
    </xf>
    <xf numFmtId="0" fontId="22" fillId="0" borderId="38" xfId="1" applyFont="1" applyBorder="1" applyAlignment="1">
      <alignment vertical="center"/>
    </xf>
    <xf numFmtId="0" fontId="13" fillId="0" borderId="0" xfId="1" applyFont="1" applyAlignment="1">
      <alignment vertical="top"/>
    </xf>
    <xf numFmtId="0" fontId="1" fillId="0" borderId="0" xfId="1" applyFill="1" applyAlignment="1">
      <alignment horizontal="center" vertical="center"/>
    </xf>
    <xf numFmtId="0" fontId="1" fillId="0" borderId="1" xfId="1" applyFill="1" applyBorder="1" applyAlignment="1">
      <alignment horizontal="right" vertical="center"/>
    </xf>
    <xf numFmtId="0" fontId="1" fillId="0" borderId="5" xfId="1" applyFill="1" applyBorder="1" applyAlignment="1">
      <alignment vertical="center"/>
    </xf>
    <xf numFmtId="0" fontId="1" fillId="0" borderId="6" xfId="1" applyFill="1" applyBorder="1" applyAlignment="1">
      <alignment horizontal="center" vertical="center" wrapText="1"/>
    </xf>
    <xf numFmtId="0" fontId="1" fillId="0" borderId="37" xfId="1" applyFill="1" applyBorder="1" applyAlignment="1">
      <alignment horizontal="center" vertical="center" wrapText="1"/>
    </xf>
    <xf numFmtId="187" fontId="24" fillId="0" borderId="29" xfId="1" applyNumberFormat="1" applyFont="1" applyFill="1" applyBorder="1" applyAlignment="1">
      <alignment vertical="center"/>
    </xf>
    <xf numFmtId="187" fontId="24" fillId="0" borderId="10" xfId="1" applyNumberFormat="1" applyFont="1" applyFill="1" applyBorder="1" applyAlignment="1">
      <alignment vertical="center"/>
    </xf>
    <xf numFmtId="176" fontId="24" fillId="0" borderId="29" xfId="1" applyNumberFormat="1" applyFont="1" applyFill="1" applyBorder="1" applyAlignment="1">
      <alignment vertical="center"/>
    </xf>
    <xf numFmtId="176" fontId="24" fillId="0" borderId="10" xfId="1" applyNumberFormat="1" applyFont="1" applyFill="1" applyBorder="1" applyAlignment="1">
      <alignment vertical="center"/>
    </xf>
    <xf numFmtId="176" fontId="24" fillId="0" borderId="13" xfId="1" applyNumberFormat="1" applyFont="1" applyFill="1" applyBorder="1" applyAlignment="1">
      <alignment vertical="center"/>
    </xf>
    <xf numFmtId="187" fontId="24" fillId="0" borderId="26" xfId="1" applyNumberFormat="1" applyFont="1" applyFill="1" applyBorder="1" applyAlignment="1">
      <alignment vertical="center"/>
    </xf>
    <xf numFmtId="187" fontId="24" fillId="0" borderId="0" xfId="1" applyNumberFormat="1" applyFont="1" applyFill="1" applyBorder="1" applyAlignment="1">
      <alignment vertical="center"/>
    </xf>
    <xf numFmtId="176" fontId="24" fillId="0" borderId="26" xfId="1" applyNumberFormat="1" applyFont="1" applyFill="1" applyBorder="1" applyAlignment="1">
      <alignment vertical="center"/>
    </xf>
    <xf numFmtId="176" fontId="24" fillId="0" borderId="0" xfId="1" applyNumberFormat="1" applyFont="1" applyFill="1" applyBorder="1" applyAlignment="1">
      <alignment vertical="center"/>
    </xf>
    <xf numFmtId="176" fontId="24" fillId="0" borderId="17" xfId="1" applyNumberFormat="1" applyFont="1" applyFill="1" applyBorder="1" applyAlignment="1">
      <alignment vertical="center"/>
    </xf>
    <xf numFmtId="187" fontId="24" fillId="0" borderId="11" xfId="1" applyNumberFormat="1" applyFont="1" applyFill="1" applyBorder="1" applyAlignment="1">
      <alignment vertical="center"/>
    </xf>
    <xf numFmtId="187" fontId="24" fillId="0" borderId="12" xfId="1" applyNumberFormat="1" applyFont="1" applyFill="1" applyBorder="1" applyAlignment="1">
      <alignment vertical="center"/>
    </xf>
    <xf numFmtId="177" fontId="24" fillId="0" borderId="26" xfId="1" applyNumberFormat="1" applyFont="1" applyFill="1" applyBorder="1" applyAlignment="1">
      <alignment vertical="center"/>
    </xf>
    <xf numFmtId="177" fontId="24" fillId="0" borderId="16" xfId="1" applyNumberFormat="1" applyFont="1" applyFill="1" applyBorder="1" applyAlignment="1">
      <alignment vertical="center"/>
    </xf>
    <xf numFmtId="177" fontId="24" fillId="0" borderId="17" xfId="1" applyNumberFormat="1" applyFont="1" applyFill="1" applyBorder="1" applyAlignment="1">
      <alignment vertical="center"/>
    </xf>
    <xf numFmtId="189" fontId="24" fillId="0" borderId="26" xfId="1" applyNumberFormat="1" applyFont="1" applyFill="1" applyBorder="1" applyAlignment="1">
      <alignment vertical="center"/>
    </xf>
    <xf numFmtId="189" fontId="24" fillId="0" borderId="16" xfId="1" applyNumberFormat="1" applyFont="1" applyFill="1" applyBorder="1" applyAlignment="1">
      <alignment vertical="center"/>
    </xf>
    <xf numFmtId="184" fontId="24" fillId="0" borderId="26" xfId="1" applyNumberFormat="1" applyFont="1" applyFill="1" applyBorder="1" applyAlignment="1">
      <alignment vertical="center"/>
    </xf>
    <xf numFmtId="184" fontId="24" fillId="0" borderId="17" xfId="1" applyNumberFormat="1" applyFont="1" applyFill="1" applyBorder="1" applyAlignment="1">
      <alignment vertical="center"/>
    </xf>
    <xf numFmtId="189" fontId="24" fillId="0" borderId="26" xfId="1" applyNumberFormat="1" applyFont="1" applyFill="1" applyBorder="1" applyAlignment="1" applyProtection="1">
      <alignment vertical="center"/>
      <protection locked="0"/>
    </xf>
    <xf numFmtId="184" fontId="24" fillId="0" borderId="26" xfId="1" applyNumberFormat="1" applyFont="1" applyFill="1" applyBorder="1" applyAlignment="1" applyProtection="1">
      <alignment vertical="center"/>
      <protection locked="0"/>
    </xf>
    <xf numFmtId="184" fontId="24" fillId="0" borderId="26" xfId="1" applyNumberFormat="1" applyFont="1" applyFill="1" applyBorder="1" applyAlignment="1" applyProtection="1">
      <alignment horizontal="right" vertical="center"/>
      <protection locked="0"/>
    </xf>
    <xf numFmtId="184" fontId="24" fillId="0" borderId="25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Alignment="1">
      <alignment vertical="center"/>
    </xf>
    <xf numFmtId="0" fontId="1" fillId="0" borderId="27" xfId="1" applyFont="1" applyFill="1" applyBorder="1" applyAlignment="1">
      <alignment horizontal="center" vertical="center" wrapText="1" shrinkToFit="1"/>
    </xf>
    <xf numFmtId="189" fontId="24" fillId="2" borderId="26" xfId="1" applyNumberFormat="1" applyFont="1" applyFill="1" applyBorder="1" applyAlignment="1" applyProtection="1">
      <alignment vertical="center"/>
      <protection locked="0"/>
    </xf>
    <xf numFmtId="184" fontId="24" fillId="2" borderId="26" xfId="1" applyNumberFormat="1" applyFont="1" applyFill="1" applyBorder="1" applyAlignment="1" applyProtection="1">
      <alignment vertical="center"/>
      <protection locked="0"/>
    </xf>
    <xf numFmtId="0" fontId="4" fillId="0" borderId="57" xfId="1" applyFont="1" applyFill="1" applyBorder="1" applyAlignment="1">
      <alignment horizontal="center" vertical="center" wrapText="1" shrinkToFit="1"/>
    </xf>
    <xf numFmtId="189" fontId="25" fillId="2" borderId="28" xfId="1" applyNumberFormat="1" applyFont="1" applyFill="1" applyBorder="1" applyAlignment="1" applyProtection="1">
      <alignment vertical="center"/>
      <protection locked="0"/>
    </xf>
    <xf numFmtId="184" fontId="25" fillId="2" borderId="28" xfId="1" applyNumberFormat="1" applyFont="1" applyFill="1" applyBorder="1" applyAlignment="1" applyProtection="1">
      <alignment vertical="center"/>
      <protection locked="0"/>
    </xf>
    <xf numFmtId="184" fontId="25" fillId="0" borderId="8" xfId="1" applyNumberFormat="1" applyFont="1" applyFill="1" applyBorder="1" applyAlignment="1" applyProtection="1">
      <alignment horizontal="right" vertical="center"/>
      <protection locked="0"/>
    </xf>
    <xf numFmtId="189" fontId="24" fillId="2" borderId="26" xfId="1" applyNumberFormat="1" applyFont="1" applyFill="1" applyBorder="1" applyAlignment="1">
      <alignment vertical="center"/>
    </xf>
    <xf numFmtId="184" fontId="24" fillId="2" borderId="26" xfId="1" applyNumberFormat="1" applyFont="1" applyFill="1" applyBorder="1" applyAlignment="1">
      <alignment vertical="center"/>
    </xf>
    <xf numFmtId="184" fontId="24" fillId="2" borderId="25" xfId="1" applyNumberFormat="1" applyFont="1" applyFill="1" applyBorder="1" applyAlignment="1">
      <alignment vertical="center"/>
    </xf>
    <xf numFmtId="184" fontId="24" fillId="2" borderId="26" xfId="1" applyNumberFormat="1" applyFont="1" applyFill="1" applyBorder="1" applyAlignment="1">
      <alignment horizontal="right" vertical="center"/>
    </xf>
    <xf numFmtId="184" fontId="24" fillId="2" borderId="25" xfId="1" applyNumberFormat="1" applyFont="1" applyFill="1" applyBorder="1" applyAlignment="1">
      <alignment horizontal="right" vertical="center"/>
    </xf>
    <xf numFmtId="0" fontId="1" fillId="0" borderId="55" xfId="1" applyFill="1" applyBorder="1" applyAlignment="1">
      <alignment horizontal="center" vertical="center"/>
    </xf>
    <xf numFmtId="189" fontId="24" fillId="0" borderId="32" xfId="1" applyNumberFormat="1" applyFont="1" applyFill="1" applyBorder="1" applyAlignment="1">
      <alignment vertical="center"/>
    </xf>
    <xf numFmtId="189" fontId="24" fillId="2" borderId="32" xfId="1" applyNumberFormat="1" applyFont="1" applyFill="1" applyBorder="1" applyAlignment="1">
      <alignment vertical="center"/>
    </xf>
    <xf numFmtId="0" fontId="13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1" fillId="0" borderId="7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182" fontId="24" fillId="0" borderId="6" xfId="1" applyNumberFormat="1" applyFont="1" applyFill="1" applyBorder="1" applyAlignment="1">
      <alignment vertical="center"/>
    </xf>
    <xf numFmtId="182" fontId="24" fillId="0" borderId="22" xfId="1" applyNumberFormat="1" applyFont="1" applyFill="1" applyBorder="1" applyAlignment="1">
      <alignment vertical="center"/>
    </xf>
    <xf numFmtId="188" fontId="24" fillId="0" borderId="6" xfId="1" applyNumberFormat="1" applyFont="1" applyFill="1" applyBorder="1" applyAlignment="1">
      <alignment vertical="center"/>
    </xf>
    <xf numFmtId="188" fontId="24" fillId="0" borderId="23" xfId="1" applyNumberFormat="1" applyFont="1" applyFill="1" applyBorder="1" applyAlignment="1">
      <alignment vertical="center"/>
    </xf>
    <xf numFmtId="188" fontId="25" fillId="0" borderId="24" xfId="1" applyNumberFormat="1" applyFont="1" applyFill="1" applyBorder="1" applyAlignment="1">
      <alignment vertical="center"/>
    </xf>
    <xf numFmtId="0" fontId="1" fillId="0" borderId="29" xfId="1" applyFill="1" applyBorder="1" applyAlignment="1">
      <alignment horizontal="distributed" vertical="center" justifyLastLine="1"/>
    </xf>
    <xf numFmtId="182" fontId="24" fillId="0" borderId="26" xfId="1" applyNumberFormat="1" applyFont="1" applyFill="1" applyBorder="1" applyAlignment="1">
      <alignment vertical="center"/>
    </xf>
    <xf numFmtId="182" fontId="24" fillId="0" borderId="0" xfId="1" applyNumberFormat="1" applyFont="1" applyFill="1" applyBorder="1" applyAlignment="1">
      <alignment vertical="center"/>
    </xf>
    <xf numFmtId="188" fontId="24" fillId="0" borderId="26" xfId="1" applyNumberFormat="1" applyFont="1" applyFill="1" applyBorder="1" applyAlignment="1">
      <alignment vertical="center"/>
    </xf>
    <xf numFmtId="188" fontId="24" fillId="0" borderId="16" xfId="1" applyNumberFormat="1" applyFont="1" applyFill="1" applyBorder="1" applyAlignment="1">
      <alignment vertical="center"/>
    </xf>
    <xf numFmtId="188" fontId="25" fillId="0" borderId="17" xfId="1" applyNumberFormat="1" applyFont="1" applyFill="1" applyBorder="1" applyAlignment="1">
      <alignment vertical="center"/>
    </xf>
    <xf numFmtId="0" fontId="1" fillId="0" borderId="26" xfId="1" applyFill="1" applyBorder="1" applyAlignment="1">
      <alignment horizontal="distributed" vertical="center" justifyLastLine="1"/>
    </xf>
    <xf numFmtId="0" fontId="1" fillId="0" borderId="6" xfId="1" applyFill="1" applyBorder="1" applyAlignment="1">
      <alignment horizontal="distributed" vertical="center" justifyLastLine="1"/>
    </xf>
    <xf numFmtId="182" fontId="24" fillId="0" borderId="62" xfId="1" applyNumberFormat="1" applyFont="1" applyFill="1" applyBorder="1" applyAlignment="1">
      <alignment vertical="center"/>
    </xf>
    <xf numFmtId="182" fontId="24" fillId="0" borderId="63" xfId="1" applyNumberFormat="1" applyFont="1" applyFill="1" applyBorder="1" applyAlignment="1">
      <alignment vertical="center"/>
    </xf>
    <xf numFmtId="188" fontId="24" fillId="0" borderId="62" xfId="1" applyNumberFormat="1" applyFont="1" applyFill="1" applyBorder="1" applyAlignment="1">
      <alignment vertical="center"/>
    </xf>
    <xf numFmtId="188" fontId="24" fillId="0" borderId="64" xfId="1" applyNumberFormat="1" applyFont="1" applyFill="1" applyBorder="1" applyAlignment="1">
      <alignment vertical="center"/>
    </xf>
    <xf numFmtId="188" fontId="25" fillId="0" borderId="65" xfId="1" applyNumberFormat="1" applyFont="1" applyFill="1" applyBorder="1" applyAlignment="1">
      <alignment vertical="center"/>
    </xf>
    <xf numFmtId="0" fontId="5" fillId="0" borderId="34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right" vertical="center"/>
    </xf>
    <xf numFmtId="0" fontId="4" fillId="0" borderId="47" xfId="1" applyFont="1" applyFill="1" applyBorder="1" applyAlignment="1">
      <alignment horizontal="distributed" vertical="center" justifyLastLine="1"/>
    </xf>
    <xf numFmtId="182" fontId="23" fillId="0" borderId="6" xfId="1" applyNumberFormat="1" applyFont="1" applyFill="1" applyBorder="1" applyAlignment="1">
      <alignment horizontal="right" vertical="center"/>
    </xf>
    <xf numFmtId="182" fontId="23" fillId="0" borderId="7" xfId="1" applyNumberFormat="1" applyFont="1" applyFill="1" applyBorder="1" applyAlignment="1">
      <alignment horizontal="right" vertical="center"/>
    </xf>
    <xf numFmtId="188" fontId="23" fillId="0" borderId="6" xfId="1" applyNumberFormat="1" applyFont="1" applyFill="1" applyBorder="1" applyAlignment="1">
      <alignment horizontal="right" vertical="center"/>
    </xf>
    <xf numFmtId="188" fontId="23" fillId="0" borderId="7" xfId="1" applyNumberFormat="1" applyFont="1" applyFill="1" applyBorder="1" applyAlignment="1">
      <alignment horizontal="right" vertical="center"/>
    </xf>
    <xf numFmtId="188" fontId="23" fillId="0" borderId="23" xfId="1" applyNumberFormat="1" applyFont="1" applyFill="1" applyBorder="1" applyAlignment="1">
      <alignment horizontal="right" vertical="center"/>
    </xf>
    <xf numFmtId="188" fontId="22" fillId="0" borderId="37" xfId="1" applyNumberFormat="1" applyFont="1" applyFill="1" applyBorder="1" applyAlignment="1">
      <alignment horizontal="right" vertical="center"/>
    </xf>
    <xf numFmtId="0" fontId="1" fillId="0" borderId="14" xfId="1" applyFill="1" applyBorder="1" applyAlignment="1">
      <alignment horizontal="distributed" vertical="center" justifyLastLine="1"/>
    </xf>
    <xf numFmtId="182" fontId="1" fillId="0" borderId="29" xfId="1" applyNumberFormat="1" applyFont="1" applyFill="1" applyBorder="1" applyAlignment="1">
      <alignment vertical="center"/>
    </xf>
    <xf numFmtId="182" fontId="1" fillId="0" borderId="11" xfId="1" applyNumberFormat="1" applyFont="1" applyFill="1" applyBorder="1" applyAlignment="1">
      <alignment vertical="center"/>
    </xf>
    <xf numFmtId="188" fontId="1" fillId="0" borderId="29" xfId="1" applyNumberFormat="1" applyFont="1" applyFill="1" applyBorder="1" applyAlignment="1">
      <alignment vertical="center"/>
    </xf>
    <xf numFmtId="188" fontId="1" fillId="0" borderId="12" xfId="1" applyNumberFormat="1" applyFont="1" applyFill="1" applyBorder="1" applyAlignment="1">
      <alignment vertical="center"/>
    </xf>
    <xf numFmtId="188" fontId="4" fillId="0" borderId="30" xfId="1" applyNumberFormat="1" applyFont="1" applyFill="1" applyBorder="1" applyAlignment="1">
      <alignment vertical="center"/>
    </xf>
    <xf numFmtId="182" fontId="1" fillId="0" borderId="26" xfId="1" applyNumberFormat="1" applyFont="1" applyFill="1" applyBorder="1" applyAlignment="1">
      <alignment vertical="center"/>
    </xf>
    <xf numFmtId="182" fontId="1" fillId="0" borderId="15" xfId="1" applyNumberFormat="1" applyFont="1" applyFill="1" applyBorder="1" applyAlignment="1">
      <alignment vertical="center"/>
    </xf>
    <xf numFmtId="188" fontId="1" fillId="0" borderId="26" xfId="1" applyNumberFormat="1" applyFont="1" applyFill="1" applyBorder="1" applyAlignment="1">
      <alignment vertical="center"/>
    </xf>
    <xf numFmtId="188" fontId="1" fillId="0" borderId="16" xfId="1" applyNumberFormat="1" applyFont="1" applyFill="1" applyBorder="1" applyAlignment="1">
      <alignment vertical="center"/>
    </xf>
    <xf numFmtId="188" fontId="4" fillId="0" borderId="25" xfId="1" applyNumberFormat="1" applyFont="1" applyFill="1" applyBorder="1" applyAlignment="1">
      <alignment vertical="center"/>
    </xf>
    <xf numFmtId="188" fontId="1" fillId="0" borderId="26" xfId="1" applyNumberFormat="1" applyFont="1" applyFill="1" applyBorder="1" applyAlignment="1">
      <alignment horizontal="right" vertical="center"/>
    </xf>
    <xf numFmtId="188" fontId="1" fillId="0" borderId="16" xfId="1" applyNumberFormat="1" applyFont="1" applyFill="1" applyBorder="1" applyAlignment="1">
      <alignment horizontal="right" vertical="center"/>
    </xf>
    <xf numFmtId="188" fontId="4" fillId="0" borderId="25" xfId="1" applyNumberFormat="1" applyFont="1" applyFill="1" applyBorder="1" applyAlignment="1">
      <alignment horizontal="right" vertical="center"/>
    </xf>
    <xf numFmtId="182" fontId="1" fillId="0" borderId="26" xfId="1" applyNumberFormat="1" applyFont="1" applyFill="1" applyBorder="1" applyAlignment="1">
      <alignment horizontal="right" vertical="center"/>
    </xf>
    <xf numFmtId="182" fontId="1" fillId="0" borderId="15" xfId="1" applyNumberFormat="1" applyFont="1" applyFill="1" applyBorder="1" applyAlignment="1">
      <alignment horizontal="right" vertical="center"/>
    </xf>
    <xf numFmtId="0" fontId="1" fillId="0" borderId="31" xfId="1" applyFill="1" applyBorder="1" applyAlignment="1">
      <alignment horizontal="distributed" vertical="center" justifyLastLine="1"/>
    </xf>
    <xf numFmtId="182" fontId="1" fillId="0" borderId="32" xfId="1" applyNumberFormat="1" applyFont="1" applyFill="1" applyBorder="1" applyAlignment="1">
      <alignment vertical="center"/>
    </xf>
    <xf numFmtId="182" fontId="1" fillId="0" borderId="66" xfId="1" applyNumberFormat="1" applyFont="1" applyFill="1" applyBorder="1" applyAlignment="1">
      <alignment vertical="center"/>
    </xf>
    <xf numFmtId="188" fontId="1" fillId="0" borderId="32" xfId="1" applyNumberFormat="1" applyFont="1" applyFill="1" applyBorder="1" applyAlignment="1">
      <alignment vertical="center"/>
    </xf>
    <xf numFmtId="188" fontId="1" fillId="0" borderId="48" xfId="1" applyNumberFormat="1" applyFont="1" applyFill="1" applyBorder="1" applyAlignment="1">
      <alignment vertical="center"/>
    </xf>
    <xf numFmtId="188" fontId="4" fillId="0" borderId="33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188" fontId="2" fillId="0" borderId="29" xfId="1" applyNumberFormat="1" applyFont="1" applyBorder="1" applyAlignment="1">
      <alignment vertical="center"/>
    </xf>
    <xf numFmtId="188" fontId="2" fillId="2" borderId="30" xfId="1" applyNumberFormat="1" applyFont="1" applyFill="1" applyBorder="1" applyAlignment="1">
      <alignment vertical="center"/>
    </xf>
    <xf numFmtId="188" fontId="21" fillId="0" borderId="29" xfId="1" applyNumberFormat="1" applyFont="1" applyBorder="1" applyAlignment="1">
      <alignment vertical="center"/>
    </xf>
    <xf numFmtId="188" fontId="21" fillId="0" borderId="17" xfId="1" applyNumberFormat="1" applyFont="1" applyBorder="1" applyAlignment="1">
      <alignment vertical="center"/>
    </xf>
    <xf numFmtId="188" fontId="2" fillId="0" borderId="26" xfId="1" applyNumberFormat="1" applyFont="1" applyBorder="1" applyAlignment="1">
      <alignment vertical="center"/>
    </xf>
    <xf numFmtId="188" fontId="2" fillId="0" borderId="17" xfId="1" applyNumberFormat="1" applyFont="1" applyBorder="1" applyAlignment="1">
      <alignment vertical="center"/>
    </xf>
    <xf numFmtId="188" fontId="22" fillId="0" borderId="26" xfId="1" applyNumberFormat="1" applyFont="1" applyBorder="1" applyAlignment="1">
      <alignment vertical="center"/>
    </xf>
    <xf numFmtId="188" fontId="22" fillId="0" borderId="17" xfId="1" applyNumberFormat="1" applyFont="1" applyBorder="1" applyAlignment="1">
      <alignment vertical="center"/>
    </xf>
    <xf numFmtId="188" fontId="1" fillId="0" borderId="26" xfId="1" applyNumberFormat="1" applyBorder="1" applyAlignment="1">
      <alignment vertical="center"/>
    </xf>
    <xf numFmtId="188" fontId="1" fillId="0" borderId="25" xfId="1" applyNumberFormat="1" applyBorder="1" applyAlignment="1">
      <alignment vertical="center"/>
    </xf>
    <xf numFmtId="188" fontId="1" fillId="0" borderId="17" xfId="1" applyNumberFormat="1" applyBorder="1" applyAlignment="1">
      <alignment vertical="center"/>
    </xf>
    <xf numFmtId="188" fontId="4" fillId="0" borderId="26" xfId="1" applyNumberFormat="1" applyFont="1" applyBorder="1" applyAlignment="1">
      <alignment vertical="center"/>
    </xf>
    <xf numFmtId="188" fontId="22" fillId="0" borderId="25" xfId="1" applyNumberFormat="1" applyFont="1" applyBorder="1" applyAlignment="1">
      <alignment vertical="center"/>
    </xf>
    <xf numFmtId="188" fontId="1" fillId="0" borderId="32" xfId="1" applyNumberFormat="1" applyBorder="1" applyAlignment="1">
      <alignment vertical="center"/>
    </xf>
    <xf numFmtId="188" fontId="1" fillId="0" borderId="33" xfId="1" applyNumberFormat="1" applyBorder="1" applyAlignment="1">
      <alignment vertical="center"/>
    </xf>
    <xf numFmtId="188" fontId="1" fillId="0" borderId="26" xfId="1" applyNumberFormat="1" applyFont="1" applyBorder="1" applyAlignment="1">
      <alignment vertical="center"/>
    </xf>
    <xf numFmtId="188" fontId="23" fillId="0" borderId="26" xfId="1" applyNumberFormat="1" applyFont="1" applyBorder="1" applyAlignment="1">
      <alignment vertical="center"/>
    </xf>
    <xf numFmtId="188" fontId="1" fillId="2" borderId="26" xfId="1" applyNumberFormat="1" applyFont="1" applyFill="1" applyBorder="1" applyAlignment="1">
      <alignment vertical="center"/>
    </xf>
    <xf numFmtId="188" fontId="22" fillId="0" borderId="32" xfId="1" applyNumberFormat="1" applyFont="1" applyBorder="1" applyAlignment="1">
      <alignment vertical="center"/>
    </xf>
    <xf numFmtId="188" fontId="22" fillId="0" borderId="56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188" fontId="18" fillId="2" borderId="12" xfId="1" applyNumberFormat="1" applyFont="1" applyFill="1" applyBorder="1" applyAlignment="1">
      <alignment vertical="center"/>
    </xf>
    <xf numFmtId="188" fontId="18" fillId="2" borderId="16" xfId="1" applyNumberFormat="1" applyFont="1" applyFill="1" applyBorder="1" applyAlignment="1">
      <alignment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8" fillId="0" borderId="27" xfId="1" applyFont="1" applyFill="1" applyBorder="1" applyAlignment="1">
      <alignment horizontal="center" vertical="center"/>
    </xf>
    <xf numFmtId="38" fontId="9" fillId="0" borderId="26" xfId="2" applyFont="1" applyBorder="1" applyAlignment="1">
      <alignment horizontal="right" vertical="center"/>
    </xf>
    <xf numFmtId="180" fontId="7" fillId="0" borderId="17" xfId="3" applyNumberFormat="1" applyFont="1" applyBorder="1" applyAlignment="1">
      <alignment vertical="center"/>
    </xf>
    <xf numFmtId="0" fontId="7" fillId="0" borderId="26" xfId="3" applyNumberFormat="1" applyFont="1" applyBorder="1" applyAlignment="1">
      <alignment horizontal="right" vertical="center"/>
    </xf>
    <xf numFmtId="0" fontId="7" fillId="0" borderId="32" xfId="3" applyNumberFormat="1" applyFont="1" applyBorder="1" applyAlignment="1">
      <alignment horizontal="right" vertical="center"/>
    </xf>
    <xf numFmtId="184" fontId="24" fillId="2" borderId="33" xfId="1" applyNumberFormat="1" applyFont="1" applyFill="1" applyBorder="1" applyAlignment="1">
      <alignment vertical="center"/>
    </xf>
    <xf numFmtId="178" fontId="1" fillId="2" borderId="32" xfId="1" applyNumberFormat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0" fontId="1" fillId="0" borderId="0" xfId="1" applyAlignment="1">
      <alignment vertical="center"/>
    </xf>
    <xf numFmtId="0" fontId="19" fillId="2" borderId="0" xfId="1" applyFont="1" applyFill="1" applyBorder="1" applyAlignment="1">
      <alignment vertical="center"/>
    </xf>
    <xf numFmtId="0" fontId="20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" fillId="2" borderId="38" xfId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0" fontId="1" fillId="2" borderId="46" xfId="1" applyFill="1" applyBorder="1" applyAlignment="1">
      <alignment horizontal="center" vertical="center"/>
    </xf>
    <xf numFmtId="0" fontId="1" fillId="2" borderId="43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67" xfId="1" applyFill="1" applyBorder="1" applyAlignment="1">
      <alignment horizontal="center" vertical="center"/>
    </xf>
    <xf numFmtId="0" fontId="1" fillId="2" borderId="44" xfId="1" applyFill="1" applyBorder="1" applyAlignment="1">
      <alignment horizontal="center" vertical="center"/>
    </xf>
    <xf numFmtId="187" fontId="22" fillId="2" borderId="14" xfId="1" applyNumberFormat="1" applyFont="1" applyFill="1" applyBorder="1" applyAlignment="1">
      <alignment horizontal="center" vertical="center"/>
    </xf>
    <xf numFmtId="183" fontId="22" fillId="2" borderId="29" xfId="1" applyNumberFormat="1" applyFont="1" applyFill="1" applyBorder="1" applyAlignment="1">
      <alignment horizontal="right" vertical="center"/>
    </xf>
    <xf numFmtId="183" fontId="22" fillId="2" borderId="0" xfId="1" applyNumberFormat="1" applyFont="1" applyFill="1" applyBorder="1" applyAlignment="1">
      <alignment horizontal="right" vertical="center"/>
    </xf>
    <xf numFmtId="183" fontId="4" fillId="2" borderId="68" xfId="1" applyNumberFormat="1" applyFont="1" applyFill="1" applyBorder="1" applyAlignment="1">
      <alignment horizontal="center" vertical="center"/>
    </xf>
    <xf numFmtId="183" fontId="4" fillId="2" borderId="6" xfId="1" applyNumberFormat="1" applyFont="1" applyFill="1" applyBorder="1" applyAlignment="1">
      <alignment horizontal="right" vertical="center"/>
    </xf>
    <xf numFmtId="183" fontId="4" fillId="2" borderId="24" xfId="1" applyNumberFormat="1" applyFont="1" applyFill="1" applyBorder="1" applyAlignment="1">
      <alignment horizontal="right" vertical="center"/>
    </xf>
    <xf numFmtId="187" fontId="4" fillId="2" borderId="47" xfId="1" applyNumberFormat="1" applyFont="1" applyFill="1" applyBorder="1" applyAlignment="1">
      <alignment horizontal="center" vertical="center"/>
    </xf>
    <xf numFmtId="183" fontId="4" fillId="2" borderId="22" xfId="1" applyNumberFormat="1" applyFont="1" applyFill="1" applyBorder="1" applyAlignment="1">
      <alignment horizontal="right" vertical="center"/>
    </xf>
    <xf numFmtId="183" fontId="1" fillId="2" borderId="69" xfId="1" applyNumberFormat="1" applyFill="1" applyBorder="1" applyAlignment="1">
      <alignment horizontal="center" vertical="center"/>
    </xf>
    <xf numFmtId="183" fontId="1" fillId="2" borderId="26" xfId="1" applyNumberFormat="1" applyFill="1" applyBorder="1" applyAlignment="1">
      <alignment horizontal="right" vertical="center"/>
    </xf>
    <xf numFmtId="183" fontId="1" fillId="2" borderId="25" xfId="1" applyNumberFormat="1" applyFill="1" applyBorder="1" applyAlignment="1">
      <alignment horizontal="right" vertical="center"/>
    </xf>
    <xf numFmtId="187" fontId="1" fillId="2" borderId="14" xfId="1" applyNumberFormat="1" applyFill="1" applyBorder="1" applyAlignment="1">
      <alignment horizontal="center" vertical="center"/>
    </xf>
    <xf numFmtId="183" fontId="1" fillId="2" borderId="15" xfId="1" applyNumberFormat="1" applyFill="1" applyBorder="1" applyAlignment="1">
      <alignment horizontal="right" vertical="center"/>
    </xf>
    <xf numFmtId="187" fontId="1" fillId="2" borderId="5" xfId="1" applyNumberFormat="1" applyFill="1" applyBorder="1" applyAlignment="1">
      <alignment horizontal="center" vertical="center"/>
    </xf>
    <xf numFmtId="187" fontId="4" fillId="2" borderId="5" xfId="1" applyNumberFormat="1" applyFont="1" applyFill="1" applyBorder="1" applyAlignment="1">
      <alignment horizontal="center" vertical="center"/>
    </xf>
    <xf numFmtId="183" fontId="4" fillId="2" borderId="7" xfId="1" applyNumberFormat="1" applyFont="1" applyFill="1" applyBorder="1" applyAlignment="1">
      <alignment horizontal="right" vertical="center"/>
    </xf>
    <xf numFmtId="183" fontId="1" fillId="2" borderId="0" xfId="1" applyNumberFormat="1" applyFill="1" applyAlignment="1">
      <alignment horizontal="right" vertical="center"/>
    </xf>
    <xf numFmtId="183" fontId="1" fillId="2" borderId="0" xfId="1" applyNumberFormat="1" applyFill="1" applyBorder="1" applyAlignment="1">
      <alignment horizontal="right" vertical="center"/>
    </xf>
    <xf numFmtId="187" fontId="1" fillId="2" borderId="31" xfId="1" applyNumberFormat="1" applyFill="1" applyBorder="1" applyAlignment="1">
      <alignment horizontal="center" vertical="center"/>
    </xf>
    <xf numFmtId="183" fontId="1" fillId="2" borderId="32" xfId="1" applyNumberFormat="1" applyFill="1" applyBorder="1" applyAlignment="1">
      <alignment horizontal="right" vertical="center"/>
    </xf>
    <xf numFmtId="183" fontId="1" fillId="2" borderId="38" xfId="1" applyNumberFormat="1" applyFill="1" applyBorder="1" applyAlignment="1">
      <alignment horizontal="right" vertical="center"/>
    </xf>
    <xf numFmtId="183" fontId="4" fillId="2" borderId="70" xfId="1" applyNumberFormat="1" applyFont="1" applyFill="1" applyBorder="1" applyAlignment="1">
      <alignment horizontal="center" vertical="center"/>
    </xf>
    <xf numFmtId="183" fontId="4" fillId="2" borderId="62" xfId="1" applyNumberFormat="1" applyFont="1" applyFill="1" applyBorder="1" applyAlignment="1">
      <alignment horizontal="right" vertical="center"/>
    </xf>
    <xf numFmtId="183" fontId="4" fillId="2" borderId="65" xfId="1" applyNumberFormat="1" applyFont="1" applyFill="1" applyBorder="1" applyAlignment="1">
      <alignment horizontal="right" vertical="center"/>
    </xf>
    <xf numFmtId="178" fontId="1" fillId="2" borderId="26" xfId="1" applyNumberFormat="1" applyFont="1" applyFill="1" applyBorder="1" applyAlignment="1">
      <alignment vertical="center"/>
    </xf>
    <xf numFmtId="185" fontId="1" fillId="0" borderId="32" xfId="1" applyNumberFormat="1" applyFill="1" applyBorder="1" applyAlignment="1">
      <alignment vertical="center"/>
    </xf>
    <xf numFmtId="186" fontId="1" fillId="0" borderId="56" xfId="1" applyNumberFormat="1" applyFont="1" applyFill="1" applyBorder="1" applyAlignment="1">
      <alignment vertical="center"/>
    </xf>
    <xf numFmtId="188" fontId="16" fillId="2" borderId="14" xfId="1" applyNumberFormat="1" applyFont="1" applyFill="1" applyBorder="1" applyAlignment="1">
      <alignment vertical="center"/>
    </xf>
    <xf numFmtId="188" fontId="16" fillId="2" borderId="31" xfId="1" applyNumberFormat="1" applyFont="1" applyFill="1" applyBorder="1" applyAlignment="1">
      <alignment vertical="center"/>
    </xf>
    <xf numFmtId="0" fontId="1" fillId="0" borderId="23" xfId="1" applyFont="1" applyFill="1" applyBorder="1" applyAlignment="1">
      <alignment horizontal="center" vertical="center" wrapText="1"/>
    </xf>
    <xf numFmtId="187" fontId="16" fillId="0" borderId="12" xfId="1" applyNumberFormat="1" applyFont="1" applyFill="1" applyBorder="1" applyAlignment="1">
      <alignment vertical="center"/>
    </xf>
    <xf numFmtId="187" fontId="16" fillId="0" borderId="16" xfId="1" applyNumberFormat="1" applyFont="1" applyFill="1" applyBorder="1" applyAlignment="1">
      <alignment vertical="center"/>
    </xf>
    <xf numFmtId="187" fontId="16" fillId="0" borderId="48" xfId="1" applyNumberFormat="1" applyFont="1" applyFill="1" applyBorder="1" applyAlignment="1">
      <alignment vertical="center"/>
    </xf>
    <xf numFmtId="188" fontId="24" fillId="0" borderId="22" xfId="1" applyNumberFormat="1" applyFont="1" applyFill="1" applyBorder="1" applyAlignment="1">
      <alignment vertical="center"/>
    </xf>
    <xf numFmtId="188" fontId="24" fillId="0" borderId="0" xfId="1" applyNumberFormat="1" applyFont="1" applyFill="1" applyBorder="1" applyAlignment="1">
      <alignment vertical="center"/>
    </xf>
    <xf numFmtId="188" fontId="24" fillId="0" borderId="63" xfId="1" applyNumberFormat="1" applyFont="1" applyFill="1" applyBorder="1" applyAlignment="1">
      <alignment vertical="center"/>
    </xf>
    <xf numFmtId="188" fontId="1" fillId="0" borderId="11" xfId="1" applyNumberFormat="1" applyFont="1" applyFill="1" applyBorder="1" applyAlignment="1">
      <alignment vertical="center"/>
    </xf>
    <xf numFmtId="188" fontId="1" fillId="0" borderId="15" xfId="1" applyNumberFormat="1" applyFont="1" applyFill="1" applyBorder="1" applyAlignment="1">
      <alignment vertical="center"/>
    </xf>
    <xf numFmtId="188" fontId="1" fillId="0" borderId="15" xfId="1" applyNumberFormat="1" applyFont="1" applyFill="1" applyBorder="1" applyAlignment="1">
      <alignment horizontal="right" vertical="center"/>
    </xf>
    <xf numFmtId="188" fontId="1" fillId="0" borderId="66" xfId="1" applyNumberFormat="1" applyFont="1" applyFill="1" applyBorder="1" applyAlignment="1">
      <alignment vertical="center"/>
    </xf>
    <xf numFmtId="3" fontId="8" fillId="0" borderId="25" xfId="2" applyNumberFormat="1" applyFont="1" applyBorder="1" applyAlignment="1">
      <alignment vertical="center"/>
    </xf>
    <xf numFmtId="3" fontId="10" fillId="0" borderId="8" xfId="2" applyNumberFormat="1" applyFont="1" applyBorder="1" applyAlignment="1">
      <alignment vertical="center"/>
    </xf>
    <xf numFmtId="3" fontId="8" fillId="0" borderId="33" xfId="2" applyNumberFormat="1" applyFont="1" applyBorder="1" applyAlignment="1">
      <alignment vertical="center"/>
    </xf>
    <xf numFmtId="181" fontId="7" fillId="0" borderId="30" xfId="3" applyNumberFormat="1" applyFont="1" applyBorder="1" applyAlignment="1">
      <alignment vertical="center"/>
    </xf>
    <xf numFmtId="181" fontId="7" fillId="0" borderId="25" xfId="3" applyNumberFormat="1" applyFont="1" applyBorder="1" applyAlignment="1">
      <alignment vertical="center"/>
    </xf>
    <xf numFmtId="181" fontId="7" fillId="0" borderId="33" xfId="3" applyNumberFormat="1" applyFont="1" applyBorder="1" applyAlignment="1">
      <alignment vertical="center"/>
    </xf>
    <xf numFmtId="181" fontId="7" fillId="0" borderId="26" xfId="3" applyNumberFormat="1" applyFont="1" applyBorder="1" applyAlignment="1">
      <alignment vertical="center"/>
    </xf>
    <xf numFmtId="181" fontId="7" fillId="2" borderId="26" xfId="3" applyNumberFormat="1" applyFont="1" applyFill="1" applyBorder="1" applyAlignment="1">
      <alignment vertical="center"/>
    </xf>
    <xf numFmtId="181" fontId="7" fillId="2" borderId="32" xfId="3" applyNumberFormat="1" applyFont="1" applyFill="1" applyBorder="1" applyAlignment="1">
      <alignment vertical="center"/>
    </xf>
    <xf numFmtId="181" fontId="7" fillId="0" borderId="32" xfId="3" applyNumberFormat="1" applyFont="1" applyBorder="1" applyAlignment="1">
      <alignment vertical="center"/>
    </xf>
    <xf numFmtId="0" fontId="1" fillId="0" borderId="0" xfId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188" fontId="22" fillId="0" borderId="23" xfId="1" applyNumberFormat="1" applyFont="1" applyFill="1" applyBorder="1" applyAlignment="1">
      <alignment horizontal="right" vertical="center"/>
    </xf>
    <xf numFmtId="188" fontId="4" fillId="0" borderId="12" xfId="1" applyNumberFormat="1" applyFont="1" applyFill="1" applyBorder="1" applyAlignment="1">
      <alignment vertical="center"/>
    </xf>
    <xf numFmtId="188" fontId="4" fillId="0" borderId="16" xfId="1" applyNumberFormat="1" applyFont="1" applyFill="1" applyBorder="1" applyAlignment="1">
      <alignment vertical="center"/>
    </xf>
    <xf numFmtId="188" fontId="4" fillId="0" borderId="16" xfId="1" applyNumberFormat="1" applyFont="1" applyFill="1" applyBorder="1" applyAlignment="1">
      <alignment horizontal="right" vertical="center"/>
    </xf>
    <xf numFmtId="188" fontId="4" fillId="0" borderId="48" xfId="1" applyNumberFormat="1" applyFont="1" applyFill="1" applyBorder="1" applyAlignment="1">
      <alignment vertical="center"/>
    </xf>
    <xf numFmtId="188" fontId="25" fillId="0" borderId="23" xfId="1" applyNumberFormat="1" applyFont="1" applyFill="1" applyBorder="1" applyAlignment="1">
      <alignment vertical="center"/>
    </xf>
    <xf numFmtId="188" fontId="25" fillId="0" borderId="16" xfId="1" applyNumberFormat="1" applyFont="1" applyFill="1" applyBorder="1" applyAlignment="1">
      <alignment vertical="center"/>
    </xf>
    <xf numFmtId="188" fontId="25" fillId="0" borderId="64" xfId="1" applyNumberFormat="1" applyFont="1" applyFill="1" applyBorder="1" applyAlignment="1">
      <alignment vertical="center"/>
    </xf>
    <xf numFmtId="0" fontId="0" fillId="0" borderId="0" xfId="0" applyBorder="1" applyAlignment="1">
      <alignment horizontal="left" vertical="top"/>
    </xf>
    <xf numFmtId="0" fontId="1" fillId="0" borderId="6" xfId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13" fillId="0" borderId="0" xfId="1" applyFont="1" applyFill="1" applyAlignment="1">
      <alignment horizontal="right"/>
    </xf>
    <xf numFmtId="0" fontId="1" fillId="0" borderId="6" xfId="1" applyFont="1" applyFill="1" applyBorder="1" applyAlignment="1">
      <alignment horizontal="center" vertical="center"/>
    </xf>
    <xf numFmtId="0" fontId="13" fillId="0" borderId="34" xfId="1" applyFont="1" applyFill="1" applyBorder="1" applyAlignment="1">
      <alignment horizontal="left" vertical="top"/>
    </xf>
    <xf numFmtId="0" fontId="2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5" fillId="0" borderId="34" xfId="1" applyFont="1" applyFill="1" applyBorder="1" applyAlignment="1">
      <alignment horizontal="left" vertical="top" wrapText="1"/>
    </xf>
    <xf numFmtId="0" fontId="14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3" fillId="0" borderId="0" xfId="1" applyFont="1" applyFill="1" applyAlignment="1">
      <alignment horizontal="right"/>
    </xf>
    <xf numFmtId="0" fontId="13" fillId="0" borderId="0" xfId="1" applyFont="1" applyFill="1" applyAlignment="1"/>
    <xf numFmtId="0" fontId="1" fillId="0" borderId="42" xfId="1" applyFill="1" applyBorder="1" applyAlignment="1">
      <alignment horizontal="center" vertical="center"/>
    </xf>
    <xf numFmtId="0" fontId="1" fillId="0" borderId="45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/>
    </xf>
    <xf numFmtId="0" fontId="1" fillId="0" borderId="43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/>
    </xf>
    <xf numFmtId="0" fontId="1" fillId="0" borderId="44" xfId="1" applyFont="1" applyFill="1" applyBorder="1" applyAlignment="1">
      <alignment horizontal="center" vertical="center" wrapText="1"/>
    </xf>
    <xf numFmtId="0" fontId="1" fillId="0" borderId="37" xfId="1" applyFont="1" applyFill="1" applyBorder="1" applyAlignment="1">
      <alignment horizontal="center" vertical="center"/>
    </xf>
    <xf numFmtId="0" fontId="13" fillId="0" borderId="34" xfId="1" applyFont="1" applyFill="1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187" fontId="7" fillId="0" borderId="46" xfId="1" applyNumberFormat="1" applyFont="1" applyFill="1" applyBorder="1" applyAlignment="1">
      <alignment horizontal="center" vertical="center"/>
    </xf>
    <xf numFmtId="187" fontId="7" fillId="0" borderId="2" xfId="1" applyNumberFormat="1" applyFont="1" applyFill="1" applyBorder="1" applyAlignment="1">
      <alignment horizontal="center" vertical="center"/>
    </xf>
    <xf numFmtId="187" fontId="7" fillId="0" borderId="44" xfId="1" applyNumberFormat="1" applyFont="1" applyFill="1" applyBorder="1" applyAlignment="1">
      <alignment horizontal="center" vertical="center"/>
    </xf>
    <xf numFmtId="187" fontId="9" fillId="0" borderId="46" xfId="1" applyNumberFormat="1" applyFont="1" applyFill="1" applyBorder="1" applyAlignment="1">
      <alignment horizontal="center" vertical="center"/>
    </xf>
    <xf numFmtId="187" fontId="9" fillId="0" borderId="2" xfId="1" applyNumberFormat="1" applyFont="1" applyFill="1" applyBorder="1" applyAlignment="1">
      <alignment horizontal="center" vertical="center"/>
    </xf>
    <xf numFmtId="187" fontId="9" fillId="0" borderId="44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0" fillId="0" borderId="0" xfId="0" applyAlignment="1">
      <alignment vertical="center"/>
    </xf>
    <xf numFmtId="187" fontId="9" fillId="0" borderId="43" xfId="1" applyNumberFormat="1" applyFont="1" applyFill="1" applyBorder="1" applyAlignment="1">
      <alignment horizontal="center" vertical="center"/>
    </xf>
    <xf numFmtId="187" fontId="7" fillId="0" borderId="43" xfId="1" applyNumberFormat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187" fontId="7" fillId="0" borderId="42" xfId="1" applyNumberFormat="1" applyFont="1" applyFill="1" applyBorder="1" applyAlignment="1">
      <alignment horizontal="center" vertical="center"/>
    </xf>
    <xf numFmtId="187" fontId="7" fillId="0" borderId="35" xfId="1" applyNumberFormat="1" applyFont="1" applyFill="1" applyBorder="1" applyAlignment="1">
      <alignment horizontal="center" vertical="center"/>
    </xf>
    <xf numFmtId="187" fontId="7" fillId="0" borderId="36" xfId="1" applyNumberFormat="1" applyFont="1" applyFill="1" applyBorder="1" applyAlignment="1">
      <alignment horizontal="center" vertical="center"/>
    </xf>
    <xf numFmtId="0" fontId="21" fillId="0" borderId="54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2" fillId="0" borderId="27" xfId="1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1" fillId="0" borderId="46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82" fontId="1" fillId="0" borderId="2" xfId="1" applyNumberFormat="1" applyFont="1" applyBorder="1" applyAlignment="1">
      <alignment horizontal="center" vertical="center" wrapText="1"/>
    </xf>
    <xf numFmtId="182" fontId="1" fillId="0" borderId="6" xfId="1" applyNumberFormat="1" applyFont="1" applyBorder="1" applyAlignment="1">
      <alignment horizontal="center" vertical="center"/>
    </xf>
    <xf numFmtId="182" fontId="1" fillId="0" borderId="2" xfId="1" applyNumberFormat="1" applyBorder="1" applyAlignment="1">
      <alignment horizontal="center" vertical="center"/>
    </xf>
    <xf numFmtId="182" fontId="1" fillId="0" borderId="44" xfId="1" applyNumberForma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13" fillId="0" borderId="38" xfId="1" applyFont="1" applyBorder="1" applyAlignment="1">
      <alignment horizontal="right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2" fillId="0" borderId="5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top" wrapText="1"/>
    </xf>
    <xf numFmtId="0" fontId="2" fillId="0" borderId="0" xfId="1" applyFont="1" applyAlignment="1">
      <alignment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34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 wrapText="1"/>
    </xf>
    <xf numFmtId="0" fontId="1" fillId="0" borderId="36" xfId="1" applyFont="1" applyBorder="1" applyAlignment="1">
      <alignment horizontal="center" vertical="center" wrapText="1"/>
    </xf>
    <xf numFmtId="0" fontId="22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1" fillId="0" borderId="44" xfId="1" applyFill="1" applyBorder="1" applyAlignment="1">
      <alignment horizontal="center" vertical="center"/>
    </xf>
    <xf numFmtId="0" fontId="13" fillId="0" borderId="34" xfId="1" applyFont="1" applyFill="1" applyBorder="1" applyAlignment="1">
      <alignment horizontal="left" vertical="top" wrapText="1"/>
    </xf>
    <xf numFmtId="0" fontId="1" fillId="0" borderId="34" xfId="1" applyFill="1" applyBorder="1" applyAlignment="1">
      <alignment horizontal="left" vertical="top"/>
    </xf>
    <xf numFmtId="0" fontId="4" fillId="0" borderId="35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1" fillId="0" borderId="58" xfId="1" applyFill="1" applyBorder="1" applyAlignment="1">
      <alignment vertical="center"/>
    </xf>
    <xf numFmtId="0" fontId="1" fillId="0" borderId="59" xfId="1" applyFill="1" applyBorder="1" applyAlignment="1">
      <alignment vertical="center"/>
    </xf>
    <xf numFmtId="0" fontId="1" fillId="0" borderId="60" xfId="1" applyFill="1" applyBorder="1" applyAlignment="1">
      <alignment vertical="center"/>
    </xf>
    <xf numFmtId="0" fontId="1" fillId="0" borderId="61" xfId="1" applyFill="1" applyBorder="1" applyAlignment="1">
      <alignment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35" xfId="1" applyFont="1" applyFill="1" applyBorder="1" applyAlignment="1">
      <alignment horizontal="center" vertical="center"/>
    </xf>
    <xf numFmtId="0" fontId="1" fillId="0" borderId="43" xfId="1" applyFont="1" applyFill="1" applyBorder="1" applyAlignment="1">
      <alignment horizontal="center" vertical="center"/>
    </xf>
    <xf numFmtId="0" fontId="1" fillId="0" borderId="27" xfId="1" applyFill="1" applyBorder="1" applyAlignment="1">
      <alignment horizontal="distributed" vertical="center" justifyLastLine="1"/>
    </xf>
    <xf numFmtId="0" fontId="1" fillId="0" borderId="16" xfId="1" applyFill="1" applyBorder="1" applyAlignment="1">
      <alignment horizontal="distributed" vertical="center" justifyLastLine="1"/>
    </xf>
    <xf numFmtId="0" fontId="1" fillId="0" borderId="57" xfId="1" applyFill="1" applyBorder="1" applyAlignment="1">
      <alignment horizontal="distributed" vertical="center" justifyLastLine="1"/>
    </xf>
    <xf numFmtId="0" fontId="1" fillId="0" borderId="20" xfId="1" applyFill="1" applyBorder="1" applyAlignment="1">
      <alignment horizontal="distributed" vertical="center" justifyLastLine="1"/>
    </xf>
    <xf numFmtId="0" fontId="1" fillId="0" borderId="55" xfId="1" applyFill="1" applyBorder="1" applyAlignment="1">
      <alignment horizontal="distributed" vertical="center" justifyLastLine="1"/>
    </xf>
    <xf numFmtId="0" fontId="1" fillId="0" borderId="48" xfId="1" applyFill="1" applyBorder="1" applyAlignment="1">
      <alignment horizontal="distributed" vertical="center" justifyLastLine="1"/>
    </xf>
    <xf numFmtId="0" fontId="1" fillId="0" borderId="45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9" xfId="1" applyFill="1" applyBorder="1" applyAlignment="1">
      <alignment vertical="center" textRotation="255"/>
    </xf>
    <xf numFmtId="0" fontId="1" fillId="0" borderId="14" xfId="1" applyFill="1" applyBorder="1" applyAlignment="1">
      <alignment vertical="center" textRotation="255"/>
    </xf>
    <xf numFmtId="0" fontId="1" fillId="0" borderId="5" xfId="1" applyFill="1" applyBorder="1" applyAlignment="1">
      <alignment vertical="center" textRotation="255"/>
    </xf>
    <xf numFmtId="0" fontId="1" fillId="0" borderId="54" xfId="1" applyFill="1" applyBorder="1" applyAlignment="1">
      <alignment horizontal="distributed" vertical="center" justifyLastLine="1"/>
    </xf>
    <xf numFmtId="0" fontId="1" fillId="0" borderId="12" xfId="1" applyFill="1" applyBorder="1" applyAlignment="1">
      <alignment horizontal="distributed" vertical="center" justifyLastLine="1"/>
    </xf>
    <xf numFmtId="0" fontId="1" fillId="0" borderId="0" xfId="1" applyAlignment="1">
      <alignment vertical="center"/>
    </xf>
    <xf numFmtId="0" fontId="1" fillId="0" borderId="39" xfId="1" applyFill="1" applyBorder="1" applyAlignment="1">
      <alignment vertical="center"/>
    </xf>
    <xf numFmtId="0" fontId="1" fillId="0" borderId="41" xfId="1" applyFill="1" applyBorder="1" applyAlignment="1">
      <alignment vertical="center"/>
    </xf>
    <xf numFmtId="0" fontId="13" fillId="2" borderId="0" xfId="1" applyFont="1" applyFill="1" applyBorder="1" applyAlignment="1">
      <alignment horizontal="right"/>
    </xf>
    <xf numFmtId="0" fontId="13" fillId="2" borderId="0" xfId="1" applyFont="1" applyFill="1" applyBorder="1" applyAlignment="1"/>
    <xf numFmtId="0" fontId="13" fillId="2" borderId="34" xfId="1" applyFont="1" applyFill="1" applyBorder="1" applyAlignment="1">
      <alignment horizontal="left" vertical="top"/>
    </xf>
    <xf numFmtId="0" fontId="13" fillId="0" borderId="34" xfId="1" applyFont="1" applyBorder="1" applyAlignment="1">
      <alignment horizontal="left" vertical="top" wrapText="1"/>
    </xf>
    <xf numFmtId="0" fontId="1" fillId="0" borderId="39" xfId="1" applyFont="1" applyBorder="1" applyAlignment="1">
      <alignment vertical="center"/>
    </xf>
    <xf numFmtId="0" fontId="1" fillId="0" borderId="41" xfId="1" applyFont="1" applyBorder="1" applyAlignment="1">
      <alignment vertical="center"/>
    </xf>
    <xf numFmtId="0" fontId="1" fillId="0" borderId="40" xfId="1" applyFont="1" applyBorder="1" applyAlignment="1">
      <alignment horizontal="distributed" vertical="center" justifyLastLine="1"/>
    </xf>
    <xf numFmtId="0" fontId="1" fillId="0" borderId="28" xfId="1" applyFont="1" applyBorder="1" applyAlignment="1">
      <alignment horizontal="distributed" vertical="center" justifyLastLine="1"/>
    </xf>
    <xf numFmtId="0" fontId="1" fillId="0" borderId="35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184" fontId="24" fillId="2" borderId="26" xfId="1" applyNumberFormat="1" applyFont="1" applyFill="1" applyBorder="1" applyAlignment="1" applyProtection="1">
      <alignment horizontal="right" vertical="center"/>
      <protection locked="0"/>
    </xf>
    <xf numFmtId="184" fontId="25" fillId="2" borderId="28" xfId="1" applyNumberFormat="1" applyFont="1" applyFill="1" applyBorder="1" applyAlignment="1" applyProtection="1">
      <alignment horizontal="right" vertical="center"/>
      <protection locked="0"/>
    </xf>
  </cellXfs>
  <cellStyles count="5">
    <cellStyle name="桁区切り 2 2" xfId="2"/>
    <cellStyle name="標準" xfId="0" builtinId="0"/>
    <cellStyle name="標準 2 2" xfId="1"/>
    <cellStyle name="標準 2 2 2" xfId="4"/>
    <cellStyle name="標準_02～0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tyles" Target="styles.xml" /><Relationship Id="rId5" Type="http://schemas.openxmlformats.org/officeDocument/2006/relationships/worksheet" Target="worksheets/sheet5.xml" /><Relationship Id="rId10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9525</xdr:rowOff>
    </xdr:from>
    <xdr:to>
      <xdr:col>2</xdr:col>
      <xdr:colOff>28575</xdr:colOff>
      <xdr:row>7</xdr:row>
      <xdr:rowOff>0</xdr:rowOff>
    </xdr:to>
    <xdr:sp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714375" y="923925"/>
          <a:ext cx="7524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676274</xdr:colOff>
      <xdr:row>40</xdr:row>
      <xdr:rowOff>9525</xdr:rowOff>
    </xdr:from>
    <xdr:to>
      <xdr:col>1</xdr:col>
      <xdr:colOff>781049</xdr:colOff>
      <xdr:row>42</xdr:row>
      <xdr:rowOff>0</xdr:rowOff>
    </xdr:to>
    <xdr:sp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676274" y="6019800"/>
          <a:ext cx="76200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19050</xdr:rowOff>
    </xdr:from>
    <xdr:to>
      <xdr:col>2</xdr:col>
      <xdr:colOff>0</xdr:colOff>
      <xdr:row>6</xdr:row>
      <xdr:rowOff>0</xdr:rowOff>
    </xdr:to>
    <xdr:sp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695325" y="800100"/>
          <a:ext cx="10287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3</xdr:row>
      <xdr:rowOff>76200</xdr:rowOff>
    </xdr:from>
    <xdr:to>
      <xdr:col>2</xdr:col>
      <xdr:colOff>752475</xdr:colOff>
      <xdr:row>4</xdr:row>
      <xdr:rowOff>76200</xdr:rowOff>
    </xdr:to>
    <xdr:sp textlink="">
      <xdr:nvSpPr>
        <xdr:cNvPr id="2" name="Text Box 1"/>
        <xdr:cNvSpPr txBox="1">
          <a:spLocks noChangeArrowheads="1"/>
        </xdr:cNvSpPr>
      </xdr:nvSpPr>
      <xdr:spPr bwMode="auto">
        <a:xfrm>
          <a:off x="1600200" y="704850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4</xdr:row>
      <xdr:rowOff>28575</xdr:rowOff>
    </xdr:from>
    <xdr:to>
      <xdr:col>2</xdr:col>
      <xdr:colOff>161925</xdr:colOff>
      <xdr:row>5</xdr:row>
      <xdr:rowOff>28575</xdr:rowOff>
    </xdr:to>
    <xdr:sp textlink="">
      <xdr:nvSpPr>
        <xdr:cNvPr id="3" name="Text Box 2"/>
        <xdr:cNvSpPr txBox="1">
          <a:spLocks noChangeArrowheads="1"/>
        </xdr:cNvSpPr>
      </xdr:nvSpPr>
      <xdr:spPr bwMode="auto">
        <a:xfrm>
          <a:off x="819150" y="914400"/>
          <a:ext cx="4381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2</xdr:col>
      <xdr:colOff>504825</xdr:colOff>
      <xdr:row>3</xdr:row>
      <xdr:rowOff>76200</xdr:rowOff>
    </xdr:from>
    <xdr:to>
      <xdr:col>2</xdr:col>
      <xdr:colOff>752475</xdr:colOff>
      <xdr:row>4</xdr:row>
      <xdr:rowOff>76200</xdr:rowOff>
    </xdr:to>
    <xdr:sp textlink="">
      <xdr:nvSpPr>
        <xdr:cNvPr id="4" name="Text Box 3"/>
        <xdr:cNvSpPr txBox="1">
          <a:spLocks noChangeArrowheads="1"/>
        </xdr:cNvSpPr>
      </xdr:nvSpPr>
      <xdr:spPr bwMode="auto">
        <a:xfrm>
          <a:off x="1600200" y="704850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2</xdr:col>
      <xdr:colOff>504825</xdr:colOff>
      <xdr:row>3</xdr:row>
      <xdr:rowOff>76200</xdr:rowOff>
    </xdr:from>
    <xdr:to>
      <xdr:col>2</xdr:col>
      <xdr:colOff>752475</xdr:colOff>
      <xdr:row>4</xdr:row>
      <xdr:rowOff>76200</xdr:rowOff>
    </xdr:to>
    <xdr:sp textlink="">
      <xdr:nvSpPr>
        <xdr:cNvPr id="5" name="Text Box 1"/>
        <xdr:cNvSpPr txBox="1">
          <a:spLocks noChangeArrowheads="1"/>
        </xdr:cNvSpPr>
      </xdr:nvSpPr>
      <xdr:spPr bwMode="auto">
        <a:xfrm>
          <a:off x="1600200" y="704850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4</xdr:row>
      <xdr:rowOff>28575</xdr:rowOff>
    </xdr:from>
    <xdr:to>
      <xdr:col>2</xdr:col>
      <xdr:colOff>161925</xdr:colOff>
      <xdr:row>5</xdr:row>
      <xdr:rowOff>28575</xdr:rowOff>
    </xdr:to>
    <xdr:sp textlink="">
      <xdr:nvSpPr>
        <xdr:cNvPr id="6" name="Text Box 2"/>
        <xdr:cNvSpPr txBox="1">
          <a:spLocks noChangeArrowheads="1"/>
        </xdr:cNvSpPr>
      </xdr:nvSpPr>
      <xdr:spPr bwMode="auto">
        <a:xfrm>
          <a:off x="819150" y="914400"/>
          <a:ext cx="4381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2</xdr:col>
      <xdr:colOff>504825</xdr:colOff>
      <xdr:row>3</xdr:row>
      <xdr:rowOff>76200</xdr:rowOff>
    </xdr:from>
    <xdr:to>
      <xdr:col>2</xdr:col>
      <xdr:colOff>752475</xdr:colOff>
      <xdr:row>4</xdr:row>
      <xdr:rowOff>76200</xdr:rowOff>
    </xdr:to>
    <xdr:sp textlink="">
      <xdr:nvSpPr>
        <xdr:cNvPr id="7" name="Text Box 3"/>
        <xdr:cNvSpPr txBox="1">
          <a:spLocks noChangeArrowheads="1"/>
        </xdr:cNvSpPr>
      </xdr:nvSpPr>
      <xdr:spPr bwMode="auto">
        <a:xfrm>
          <a:off x="1600200" y="704850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9525</xdr:rowOff>
    </xdr:from>
    <xdr:to>
      <xdr:col>1</xdr:col>
      <xdr:colOff>504825</xdr:colOff>
      <xdr:row>5</xdr:row>
      <xdr:rowOff>19050</xdr:rowOff>
    </xdr:to>
    <xdr:sp textlink="">
      <xdr:nvSpPr>
        <xdr:cNvPr id="2" name="Text Box 2"/>
        <xdr:cNvSpPr txBox="1">
          <a:spLocks noChangeArrowheads="1"/>
        </xdr:cNvSpPr>
      </xdr:nvSpPr>
      <xdr:spPr bwMode="auto">
        <a:xfrm>
          <a:off x="723900" y="838200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600075</xdr:colOff>
      <xdr:row>3</xdr:row>
      <xdr:rowOff>57150</xdr:rowOff>
    </xdr:from>
    <xdr:to>
      <xdr:col>2</xdr:col>
      <xdr:colOff>0</xdr:colOff>
      <xdr:row>4</xdr:row>
      <xdr:rowOff>47625</xdr:rowOff>
    </xdr:to>
    <xdr:sp textlink="">
      <xdr:nvSpPr>
        <xdr:cNvPr id="3" name="Text Box 3"/>
        <xdr:cNvSpPr txBox="1">
          <a:spLocks noChangeArrowheads="1"/>
        </xdr:cNvSpPr>
      </xdr:nvSpPr>
      <xdr:spPr bwMode="auto">
        <a:xfrm>
          <a:off x="1285875" y="647700"/>
          <a:ext cx="6762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38100</xdr:colOff>
      <xdr:row>4</xdr:row>
      <xdr:rowOff>9525</xdr:rowOff>
    </xdr:from>
    <xdr:to>
      <xdr:col>1</xdr:col>
      <xdr:colOff>504825</xdr:colOff>
      <xdr:row>5</xdr:row>
      <xdr:rowOff>19050</xdr:rowOff>
    </xdr:to>
    <xdr:sp textlink="">
      <xdr:nvSpPr>
        <xdr:cNvPr id="4" name="Text Box 4"/>
        <xdr:cNvSpPr txBox="1">
          <a:spLocks noChangeArrowheads="1"/>
        </xdr:cNvSpPr>
      </xdr:nvSpPr>
      <xdr:spPr bwMode="auto">
        <a:xfrm>
          <a:off x="723900" y="838200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38100</xdr:colOff>
      <xdr:row>4</xdr:row>
      <xdr:rowOff>9525</xdr:rowOff>
    </xdr:from>
    <xdr:to>
      <xdr:col>1</xdr:col>
      <xdr:colOff>504825</xdr:colOff>
      <xdr:row>5</xdr:row>
      <xdr:rowOff>19050</xdr:rowOff>
    </xdr:to>
    <xdr:sp textlink="">
      <xdr:nvSpPr>
        <xdr:cNvPr id="5" name="Text Box 6"/>
        <xdr:cNvSpPr txBox="1">
          <a:spLocks noChangeArrowheads="1"/>
        </xdr:cNvSpPr>
      </xdr:nvSpPr>
      <xdr:spPr bwMode="auto">
        <a:xfrm>
          <a:off x="723900" y="838200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38100</xdr:colOff>
      <xdr:row>4</xdr:row>
      <xdr:rowOff>9525</xdr:rowOff>
    </xdr:from>
    <xdr:to>
      <xdr:col>1</xdr:col>
      <xdr:colOff>504825</xdr:colOff>
      <xdr:row>5</xdr:row>
      <xdr:rowOff>19050</xdr:rowOff>
    </xdr:to>
    <xdr:sp textlink="">
      <xdr:nvSpPr>
        <xdr:cNvPr id="6" name="Text Box 2"/>
        <xdr:cNvSpPr txBox="1">
          <a:spLocks noChangeArrowheads="1"/>
        </xdr:cNvSpPr>
      </xdr:nvSpPr>
      <xdr:spPr bwMode="auto">
        <a:xfrm>
          <a:off x="723900" y="838200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38100</xdr:colOff>
      <xdr:row>4</xdr:row>
      <xdr:rowOff>9525</xdr:rowOff>
    </xdr:from>
    <xdr:to>
      <xdr:col>1</xdr:col>
      <xdr:colOff>504825</xdr:colOff>
      <xdr:row>5</xdr:row>
      <xdr:rowOff>19050</xdr:rowOff>
    </xdr:to>
    <xdr:sp textlink="">
      <xdr:nvSpPr>
        <xdr:cNvPr id="7" name="Text Box 4"/>
        <xdr:cNvSpPr txBox="1">
          <a:spLocks noChangeArrowheads="1"/>
        </xdr:cNvSpPr>
      </xdr:nvSpPr>
      <xdr:spPr bwMode="auto">
        <a:xfrm>
          <a:off x="723900" y="838200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923926</xdr:colOff>
      <xdr:row>3</xdr:row>
      <xdr:rowOff>47624</xdr:rowOff>
    </xdr:from>
    <xdr:to>
      <xdr:col>1</xdr:col>
      <xdr:colOff>1209676</xdr:colOff>
      <xdr:row>4</xdr:row>
      <xdr:rowOff>66674</xdr:rowOff>
    </xdr:to>
    <xdr:sp textlink="">
      <xdr:nvSpPr>
        <xdr:cNvPr id="8" name="Text Box 5"/>
        <xdr:cNvSpPr txBox="1">
          <a:spLocks noChangeArrowheads="1"/>
        </xdr:cNvSpPr>
      </xdr:nvSpPr>
      <xdr:spPr bwMode="auto">
        <a:xfrm>
          <a:off x="1609726" y="638174"/>
          <a:ext cx="285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38100</xdr:colOff>
      <xdr:row>4</xdr:row>
      <xdr:rowOff>9525</xdr:rowOff>
    </xdr:from>
    <xdr:to>
      <xdr:col>1</xdr:col>
      <xdr:colOff>504825</xdr:colOff>
      <xdr:row>5</xdr:row>
      <xdr:rowOff>19050</xdr:rowOff>
    </xdr:to>
    <xdr:sp textlink="">
      <xdr:nvSpPr>
        <xdr:cNvPr id="9" name="Text Box 6"/>
        <xdr:cNvSpPr txBox="1">
          <a:spLocks noChangeArrowheads="1"/>
        </xdr:cNvSpPr>
      </xdr:nvSpPr>
      <xdr:spPr bwMode="auto">
        <a:xfrm>
          <a:off x="723900" y="838200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405765</xdr:colOff>
      <xdr:row>3</xdr:row>
      <xdr:rowOff>66675</xdr:rowOff>
    </xdr:from>
    <xdr:to>
      <xdr:col>2</xdr:col>
      <xdr:colOff>152482</xdr:colOff>
      <xdr:row>3</xdr:row>
      <xdr:rowOff>314325</xdr:rowOff>
    </xdr:to>
    <xdr:sp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1091565" y="638175"/>
          <a:ext cx="499192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J75"/>
  <sheetViews>
    <sheetView showGridLines="0" topLeftCell="A39" zoomScale="85" zoomScaleNormal="85" zoomScaleSheetLayoutView="85" workbookViewId="0">
      <selection activeCell="L69" sqref="L69"/>
    </sheetView>
  </sheetViews>
  <sheetFormatPr defaultColWidth="9" defaultRowHeight="13.5" x14ac:dyDescent="0.4"/>
  <cols>
    <col min="1" max="1" width="9" style="1"/>
    <col min="2" max="8" width="10.375" style="1" customWidth="1"/>
    <col min="9" max="10" width="11.25" style="1" customWidth="1"/>
    <col min="11" max="16384" width="9" style="1"/>
  </cols>
  <sheetData>
    <row r="2" spans="2:10" ht="18.75" x14ac:dyDescent="0.4">
      <c r="B2" s="421" t="s">
        <v>71</v>
      </c>
      <c r="C2" s="422"/>
      <c r="D2" s="422"/>
      <c r="E2" s="422"/>
      <c r="F2" s="422"/>
      <c r="G2" s="422"/>
      <c r="H2" s="422"/>
      <c r="I2" s="422"/>
      <c r="J2" s="422"/>
    </row>
    <row r="3" spans="2:10" ht="14.25" customHeight="1" thickBot="1" x14ac:dyDescent="0.2">
      <c r="B3" s="85"/>
      <c r="C3" s="85"/>
      <c r="D3" s="85"/>
      <c r="E3" s="85"/>
      <c r="F3" s="85"/>
      <c r="G3" s="85"/>
      <c r="H3" s="423" t="s">
        <v>72</v>
      </c>
      <c r="I3" s="424"/>
      <c r="J3" s="424"/>
    </row>
    <row r="4" spans="2:10" ht="28.5" customHeight="1" x14ac:dyDescent="0.4">
      <c r="B4" s="425" t="s">
        <v>73</v>
      </c>
      <c r="C4" s="427" t="s">
        <v>74</v>
      </c>
      <c r="D4" s="429" t="s">
        <v>75</v>
      </c>
      <c r="E4" s="430"/>
      <c r="F4" s="430"/>
      <c r="G4" s="427" t="s">
        <v>76</v>
      </c>
      <c r="H4" s="430"/>
      <c r="I4" s="431" t="s">
        <v>77</v>
      </c>
      <c r="J4" s="433" t="s">
        <v>78</v>
      </c>
    </row>
    <row r="5" spans="2:10" ht="30" customHeight="1" x14ac:dyDescent="0.4">
      <c r="B5" s="426"/>
      <c r="C5" s="428"/>
      <c r="D5" s="86" t="s">
        <v>79</v>
      </c>
      <c r="E5" s="87" t="s">
        <v>80</v>
      </c>
      <c r="F5" s="87" t="s">
        <v>81</v>
      </c>
      <c r="G5" s="87" t="s">
        <v>82</v>
      </c>
      <c r="H5" s="88" t="s">
        <v>83</v>
      </c>
      <c r="I5" s="432"/>
      <c r="J5" s="434"/>
    </row>
    <row r="6" spans="2:10" ht="15" customHeight="1" x14ac:dyDescent="0.4">
      <c r="B6" s="89" t="s">
        <v>84</v>
      </c>
      <c r="C6" s="90">
        <v>752</v>
      </c>
      <c r="D6" s="91">
        <f>SUM(E6:F6)</f>
        <v>4683</v>
      </c>
      <c r="E6" s="91">
        <v>2310</v>
      </c>
      <c r="F6" s="90">
        <v>2373</v>
      </c>
      <c r="G6" s="92">
        <v>372</v>
      </c>
      <c r="H6" s="93">
        <v>8.6</v>
      </c>
      <c r="I6" s="91">
        <f>ROUND(D6/21.11,0)</f>
        <v>222</v>
      </c>
      <c r="J6" s="94">
        <f>ROUND(D6/C6,1)</f>
        <v>6.2</v>
      </c>
    </row>
    <row r="7" spans="2:10" ht="15" customHeight="1" x14ac:dyDescent="0.4">
      <c r="B7" s="95">
        <v>10</v>
      </c>
      <c r="C7" s="90">
        <v>789</v>
      </c>
      <c r="D7" s="90">
        <v>4974</v>
      </c>
      <c r="E7" s="96" t="s">
        <v>85</v>
      </c>
      <c r="F7" s="96" t="s">
        <v>85</v>
      </c>
      <c r="G7" s="92">
        <f t="shared" ref="G7:G48" si="0">D7-D6</f>
        <v>291</v>
      </c>
      <c r="H7" s="97">
        <f>ROUND(G7/D6*100,2)</f>
        <v>6.21</v>
      </c>
      <c r="I7" s="90">
        <f t="shared" ref="I7:I51" si="1">ROUND(D7/21.11,0)</f>
        <v>236</v>
      </c>
      <c r="J7" s="94">
        <f t="shared" ref="J7:J42" si="2">ROUND(D7/C7,1)</f>
        <v>6.3</v>
      </c>
    </row>
    <row r="8" spans="2:10" ht="15" customHeight="1" x14ac:dyDescent="0.4">
      <c r="B8" s="95">
        <v>15</v>
      </c>
      <c r="C8" s="90">
        <v>861</v>
      </c>
      <c r="D8" s="90">
        <f t="shared" ref="D8:D62" si="3">SUM(E8:F8)</f>
        <v>5333</v>
      </c>
      <c r="E8" s="90">
        <v>2682</v>
      </c>
      <c r="F8" s="90">
        <v>2651</v>
      </c>
      <c r="G8" s="92">
        <f t="shared" si="0"/>
        <v>359</v>
      </c>
      <c r="H8" s="97">
        <f t="shared" ref="H8:H63" si="4">ROUND(G8/D7*100,2)</f>
        <v>7.22</v>
      </c>
      <c r="I8" s="90">
        <f t="shared" si="1"/>
        <v>253</v>
      </c>
      <c r="J8" s="94">
        <f t="shared" si="2"/>
        <v>6.2</v>
      </c>
    </row>
    <row r="9" spans="2:10" ht="15" customHeight="1" x14ac:dyDescent="0.4">
      <c r="B9" s="95">
        <v>22</v>
      </c>
      <c r="C9" s="90">
        <v>1500</v>
      </c>
      <c r="D9" s="90">
        <f t="shared" si="3"/>
        <v>8277</v>
      </c>
      <c r="E9" s="90">
        <v>4036</v>
      </c>
      <c r="F9" s="90">
        <v>4241</v>
      </c>
      <c r="G9" s="92">
        <f t="shared" si="0"/>
        <v>2944</v>
      </c>
      <c r="H9" s="97">
        <f t="shared" si="4"/>
        <v>55.2</v>
      </c>
      <c r="I9" s="90">
        <f t="shared" si="1"/>
        <v>392</v>
      </c>
      <c r="J9" s="94">
        <f t="shared" si="2"/>
        <v>5.5</v>
      </c>
    </row>
    <row r="10" spans="2:10" ht="15" customHeight="1" x14ac:dyDescent="0.4">
      <c r="B10" s="95">
        <v>25</v>
      </c>
      <c r="C10" s="90">
        <v>1618</v>
      </c>
      <c r="D10" s="90">
        <f t="shared" si="3"/>
        <v>8981</v>
      </c>
      <c r="E10" s="90">
        <v>4419</v>
      </c>
      <c r="F10" s="90">
        <v>4562</v>
      </c>
      <c r="G10" s="92">
        <f t="shared" si="0"/>
        <v>704</v>
      </c>
      <c r="H10" s="97">
        <f t="shared" si="4"/>
        <v>8.51</v>
      </c>
      <c r="I10" s="90">
        <f t="shared" si="1"/>
        <v>425</v>
      </c>
      <c r="J10" s="94">
        <f t="shared" si="2"/>
        <v>5.6</v>
      </c>
    </row>
    <row r="11" spans="2:10" ht="15" customHeight="1" x14ac:dyDescent="0.4">
      <c r="B11" s="95">
        <v>30</v>
      </c>
      <c r="C11" s="90">
        <v>1841</v>
      </c>
      <c r="D11" s="90">
        <f t="shared" si="3"/>
        <v>10168</v>
      </c>
      <c r="E11" s="90">
        <v>5075</v>
      </c>
      <c r="F11" s="90">
        <v>5093</v>
      </c>
      <c r="G11" s="92">
        <f t="shared" si="0"/>
        <v>1187</v>
      </c>
      <c r="H11" s="97">
        <f t="shared" si="4"/>
        <v>13.22</v>
      </c>
      <c r="I11" s="90">
        <f t="shared" si="1"/>
        <v>482</v>
      </c>
      <c r="J11" s="94">
        <f t="shared" si="2"/>
        <v>5.5</v>
      </c>
    </row>
    <row r="12" spans="2:10" ht="15" customHeight="1" x14ac:dyDescent="0.4">
      <c r="B12" s="95">
        <v>35</v>
      </c>
      <c r="C12" s="90">
        <v>2764</v>
      </c>
      <c r="D12" s="90">
        <f t="shared" si="3"/>
        <v>13496</v>
      </c>
      <c r="E12" s="90">
        <v>6894</v>
      </c>
      <c r="F12" s="90">
        <v>6602</v>
      </c>
      <c r="G12" s="92">
        <f t="shared" si="0"/>
        <v>3328</v>
      </c>
      <c r="H12" s="97">
        <f t="shared" si="4"/>
        <v>32.729999999999997</v>
      </c>
      <c r="I12" s="90">
        <f t="shared" si="1"/>
        <v>639</v>
      </c>
      <c r="J12" s="94">
        <f t="shared" si="2"/>
        <v>4.9000000000000004</v>
      </c>
    </row>
    <row r="13" spans="2:10" ht="15" customHeight="1" x14ac:dyDescent="0.4">
      <c r="B13" s="95">
        <v>40</v>
      </c>
      <c r="C13" s="90">
        <v>6066</v>
      </c>
      <c r="D13" s="90">
        <f t="shared" si="3"/>
        <v>25002</v>
      </c>
      <c r="E13" s="90">
        <v>12880</v>
      </c>
      <c r="F13" s="90">
        <v>12122</v>
      </c>
      <c r="G13" s="92">
        <f t="shared" si="0"/>
        <v>11506</v>
      </c>
      <c r="H13" s="97">
        <f t="shared" si="4"/>
        <v>85.25</v>
      </c>
      <c r="I13" s="90">
        <f t="shared" si="1"/>
        <v>1184</v>
      </c>
      <c r="J13" s="94">
        <f t="shared" si="2"/>
        <v>4.0999999999999996</v>
      </c>
    </row>
    <row r="14" spans="2:10" ht="15" customHeight="1" x14ac:dyDescent="0.4">
      <c r="B14" s="95">
        <v>41</v>
      </c>
      <c r="C14" s="90">
        <v>6799</v>
      </c>
      <c r="D14" s="90">
        <f t="shared" si="3"/>
        <v>27944</v>
      </c>
      <c r="E14" s="90">
        <v>14391</v>
      </c>
      <c r="F14" s="90">
        <v>13553</v>
      </c>
      <c r="G14" s="92">
        <f t="shared" si="0"/>
        <v>2942</v>
      </c>
      <c r="H14" s="97">
        <f t="shared" si="4"/>
        <v>11.77</v>
      </c>
      <c r="I14" s="90">
        <f t="shared" si="1"/>
        <v>1324</v>
      </c>
      <c r="J14" s="94">
        <f t="shared" si="2"/>
        <v>4.0999999999999996</v>
      </c>
    </row>
    <row r="15" spans="2:10" ht="15" customHeight="1" x14ac:dyDescent="0.4">
      <c r="B15" s="95">
        <v>42</v>
      </c>
      <c r="C15" s="90">
        <v>7686</v>
      </c>
      <c r="D15" s="90">
        <f t="shared" si="3"/>
        <v>31289</v>
      </c>
      <c r="E15" s="90">
        <v>16125</v>
      </c>
      <c r="F15" s="90">
        <v>15164</v>
      </c>
      <c r="G15" s="92">
        <f t="shared" si="0"/>
        <v>3345</v>
      </c>
      <c r="H15" s="97">
        <f t="shared" si="4"/>
        <v>11.97</v>
      </c>
      <c r="I15" s="90">
        <f t="shared" si="1"/>
        <v>1482</v>
      </c>
      <c r="J15" s="94">
        <f t="shared" si="2"/>
        <v>4.0999999999999996</v>
      </c>
    </row>
    <row r="16" spans="2:10" ht="15" customHeight="1" x14ac:dyDescent="0.4">
      <c r="B16" s="95">
        <v>43</v>
      </c>
      <c r="C16" s="90">
        <v>8601</v>
      </c>
      <c r="D16" s="90">
        <f t="shared" si="3"/>
        <v>34552</v>
      </c>
      <c r="E16" s="90">
        <v>17739</v>
      </c>
      <c r="F16" s="90">
        <v>16813</v>
      </c>
      <c r="G16" s="92">
        <f t="shared" si="0"/>
        <v>3263</v>
      </c>
      <c r="H16" s="97">
        <f t="shared" si="4"/>
        <v>10.43</v>
      </c>
      <c r="I16" s="90">
        <f t="shared" si="1"/>
        <v>1637</v>
      </c>
      <c r="J16" s="94">
        <f t="shared" si="2"/>
        <v>4</v>
      </c>
    </row>
    <row r="17" spans="2:10" ht="15" customHeight="1" x14ac:dyDescent="0.4">
      <c r="B17" s="95">
        <v>44</v>
      </c>
      <c r="C17" s="90">
        <v>10062</v>
      </c>
      <c r="D17" s="90">
        <f t="shared" si="3"/>
        <v>37729</v>
      </c>
      <c r="E17" s="90">
        <v>19333</v>
      </c>
      <c r="F17" s="90">
        <v>18396</v>
      </c>
      <c r="G17" s="92">
        <f t="shared" si="0"/>
        <v>3177</v>
      </c>
      <c r="H17" s="97">
        <f t="shared" si="4"/>
        <v>9.19</v>
      </c>
      <c r="I17" s="90">
        <f t="shared" si="1"/>
        <v>1787</v>
      </c>
      <c r="J17" s="94">
        <f t="shared" si="2"/>
        <v>3.7</v>
      </c>
    </row>
    <row r="18" spans="2:10" ht="15" customHeight="1" x14ac:dyDescent="0.4">
      <c r="B18" s="95">
        <v>45</v>
      </c>
      <c r="C18" s="90">
        <v>10982</v>
      </c>
      <c r="D18" s="90">
        <f t="shared" si="3"/>
        <v>40988</v>
      </c>
      <c r="E18" s="90">
        <v>20858</v>
      </c>
      <c r="F18" s="90">
        <v>20130</v>
      </c>
      <c r="G18" s="92">
        <f t="shared" si="0"/>
        <v>3259</v>
      </c>
      <c r="H18" s="97">
        <f t="shared" si="4"/>
        <v>8.64</v>
      </c>
      <c r="I18" s="90">
        <f t="shared" si="1"/>
        <v>1942</v>
      </c>
      <c r="J18" s="94">
        <f t="shared" si="2"/>
        <v>3.7</v>
      </c>
    </row>
    <row r="19" spans="2:10" ht="15" customHeight="1" x14ac:dyDescent="0.4">
      <c r="B19" s="95">
        <v>46</v>
      </c>
      <c r="C19" s="90">
        <v>12302</v>
      </c>
      <c r="D19" s="90">
        <f t="shared" si="3"/>
        <v>45023</v>
      </c>
      <c r="E19" s="90">
        <v>22914</v>
      </c>
      <c r="F19" s="90">
        <v>22109</v>
      </c>
      <c r="G19" s="92">
        <f t="shared" si="0"/>
        <v>4035</v>
      </c>
      <c r="H19" s="97">
        <f t="shared" si="4"/>
        <v>9.84</v>
      </c>
      <c r="I19" s="90">
        <f t="shared" si="1"/>
        <v>2133</v>
      </c>
      <c r="J19" s="94">
        <f t="shared" si="2"/>
        <v>3.7</v>
      </c>
    </row>
    <row r="20" spans="2:10" ht="15" customHeight="1" x14ac:dyDescent="0.4">
      <c r="B20" s="95">
        <v>47</v>
      </c>
      <c r="C20" s="90">
        <v>13702</v>
      </c>
      <c r="D20" s="90">
        <f t="shared" si="3"/>
        <v>49462</v>
      </c>
      <c r="E20" s="90">
        <v>25166</v>
      </c>
      <c r="F20" s="90">
        <v>24296</v>
      </c>
      <c r="G20" s="92">
        <f t="shared" si="0"/>
        <v>4439</v>
      </c>
      <c r="H20" s="97">
        <f t="shared" si="4"/>
        <v>9.86</v>
      </c>
      <c r="I20" s="90">
        <f t="shared" si="1"/>
        <v>2343</v>
      </c>
      <c r="J20" s="94">
        <f t="shared" si="2"/>
        <v>3.6</v>
      </c>
    </row>
    <row r="21" spans="2:10" ht="15" customHeight="1" x14ac:dyDescent="0.4">
      <c r="B21" s="95">
        <v>48</v>
      </c>
      <c r="C21" s="90">
        <v>15901</v>
      </c>
      <c r="D21" s="90">
        <f t="shared" si="3"/>
        <v>56465</v>
      </c>
      <c r="E21" s="90">
        <v>28740</v>
      </c>
      <c r="F21" s="90">
        <v>27725</v>
      </c>
      <c r="G21" s="92">
        <f t="shared" si="0"/>
        <v>7003</v>
      </c>
      <c r="H21" s="97">
        <f t="shared" si="4"/>
        <v>14.16</v>
      </c>
      <c r="I21" s="90">
        <f t="shared" si="1"/>
        <v>2675</v>
      </c>
      <c r="J21" s="94">
        <f t="shared" si="2"/>
        <v>3.6</v>
      </c>
    </row>
    <row r="22" spans="2:10" ht="15" customHeight="1" x14ac:dyDescent="0.4">
      <c r="B22" s="95">
        <v>49</v>
      </c>
      <c r="C22" s="90">
        <v>16977</v>
      </c>
      <c r="D22" s="90">
        <f t="shared" si="3"/>
        <v>60286</v>
      </c>
      <c r="E22" s="90">
        <v>30609</v>
      </c>
      <c r="F22" s="90">
        <v>29677</v>
      </c>
      <c r="G22" s="92">
        <f t="shared" si="0"/>
        <v>3821</v>
      </c>
      <c r="H22" s="97">
        <f t="shared" si="4"/>
        <v>6.77</v>
      </c>
      <c r="I22" s="90">
        <f t="shared" si="1"/>
        <v>2856</v>
      </c>
      <c r="J22" s="94">
        <f t="shared" si="2"/>
        <v>3.6</v>
      </c>
    </row>
    <row r="23" spans="2:10" ht="15" customHeight="1" x14ac:dyDescent="0.4">
      <c r="B23" s="95">
        <v>50</v>
      </c>
      <c r="C23" s="90">
        <v>17497</v>
      </c>
      <c r="D23" s="90">
        <f t="shared" si="3"/>
        <v>63288</v>
      </c>
      <c r="E23" s="90">
        <v>32025</v>
      </c>
      <c r="F23" s="90">
        <v>31263</v>
      </c>
      <c r="G23" s="92">
        <f t="shared" si="0"/>
        <v>3002</v>
      </c>
      <c r="H23" s="97">
        <f t="shared" si="4"/>
        <v>4.9800000000000004</v>
      </c>
      <c r="I23" s="90">
        <f t="shared" si="1"/>
        <v>2998</v>
      </c>
      <c r="J23" s="94">
        <f t="shared" si="2"/>
        <v>3.6</v>
      </c>
    </row>
    <row r="24" spans="2:10" ht="15" customHeight="1" x14ac:dyDescent="0.4">
      <c r="B24" s="95">
        <v>51</v>
      </c>
      <c r="C24" s="90">
        <v>18580</v>
      </c>
      <c r="D24" s="90">
        <f t="shared" si="3"/>
        <v>66682</v>
      </c>
      <c r="E24" s="90">
        <v>33749</v>
      </c>
      <c r="F24" s="90">
        <v>32933</v>
      </c>
      <c r="G24" s="92">
        <f t="shared" si="0"/>
        <v>3394</v>
      </c>
      <c r="H24" s="97">
        <f t="shared" si="4"/>
        <v>5.36</v>
      </c>
      <c r="I24" s="90">
        <f t="shared" si="1"/>
        <v>3159</v>
      </c>
      <c r="J24" s="94">
        <f t="shared" si="2"/>
        <v>3.6</v>
      </c>
    </row>
    <row r="25" spans="2:10" ht="15" customHeight="1" x14ac:dyDescent="0.4">
      <c r="B25" s="95">
        <v>52</v>
      </c>
      <c r="C25" s="90">
        <v>19509</v>
      </c>
      <c r="D25" s="90">
        <f t="shared" si="3"/>
        <v>69508</v>
      </c>
      <c r="E25" s="90">
        <v>35064</v>
      </c>
      <c r="F25" s="90">
        <v>34444</v>
      </c>
      <c r="G25" s="92">
        <f t="shared" si="0"/>
        <v>2826</v>
      </c>
      <c r="H25" s="97">
        <f t="shared" si="4"/>
        <v>4.24</v>
      </c>
      <c r="I25" s="90">
        <f t="shared" si="1"/>
        <v>3293</v>
      </c>
      <c r="J25" s="94">
        <f t="shared" si="2"/>
        <v>3.6</v>
      </c>
    </row>
    <row r="26" spans="2:10" ht="15" customHeight="1" x14ac:dyDescent="0.4">
      <c r="B26" s="95">
        <v>53</v>
      </c>
      <c r="C26" s="90">
        <v>20355</v>
      </c>
      <c r="D26" s="90">
        <f t="shared" si="3"/>
        <v>72727</v>
      </c>
      <c r="E26" s="90">
        <v>36682</v>
      </c>
      <c r="F26" s="90">
        <v>36045</v>
      </c>
      <c r="G26" s="92">
        <f t="shared" si="0"/>
        <v>3219</v>
      </c>
      <c r="H26" s="97">
        <f t="shared" si="4"/>
        <v>4.63</v>
      </c>
      <c r="I26" s="90">
        <f t="shared" si="1"/>
        <v>3445</v>
      </c>
      <c r="J26" s="94">
        <f t="shared" si="2"/>
        <v>3.6</v>
      </c>
    </row>
    <row r="27" spans="2:10" ht="15" customHeight="1" x14ac:dyDescent="0.4">
      <c r="B27" s="95">
        <v>54</v>
      </c>
      <c r="C27" s="90">
        <v>21122</v>
      </c>
      <c r="D27" s="90">
        <f t="shared" si="3"/>
        <v>74902</v>
      </c>
      <c r="E27" s="90">
        <v>37760</v>
      </c>
      <c r="F27" s="90">
        <v>37142</v>
      </c>
      <c r="G27" s="92">
        <f t="shared" si="0"/>
        <v>2175</v>
      </c>
      <c r="H27" s="97">
        <f t="shared" si="4"/>
        <v>2.99</v>
      </c>
      <c r="I27" s="90">
        <f t="shared" si="1"/>
        <v>3548</v>
      </c>
      <c r="J27" s="94">
        <f t="shared" si="2"/>
        <v>3.5</v>
      </c>
    </row>
    <row r="28" spans="2:10" ht="15" customHeight="1" x14ac:dyDescent="0.4">
      <c r="B28" s="95">
        <v>55</v>
      </c>
      <c r="C28" s="90">
        <v>21800</v>
      </c>
      <c r="D28" s="90">
        <f t="shared" si="3"/>
        <v>76157</v>
      </c>
      <c r="E28" s="90">
        <v>38360</v>
      </c>
      <c r="F28" s="90">
        <v>37797</v>
      </c>
      <c r="G28" s="92">
        <f t="shared" si="0"/>
        <v>1255</v>
      </c>
      <c r="H28" s="97">
        <f t="shared" si="4"/>
        <v>1.68</v>
      </c>
      <c r="I28" s="90">
        <f t="shared" si="1"/>
        <v>3608</v>
      </c>
      <c r="J28" s="94">
        <f t="shared" si="2"/>
        <v>3.5</v>
      </c>
    </row>
    <row r="29" spans="2:10" ht="15" customHeight="1" x14ac:dyDescent="0.4">
      <c r="B29" s="95">
        <v>56</v>
      </c>
      <c r="C29" s="90">
        <v>22315</v>
      </c>
      <c r="D29" s="90">
        <f t="shared" si="3"/>
        <v>77752</v>
      </c>
      <c r="E29" s="90">
        <v>39132</v>
      </c>
      <c r="F29" s="90">
        <v>38620</v>
      </c>
      <c r="G29" s="92">
        <f t="shared" si="0"/>
        <v>1595</v>
      </c>
      <c r="H29" s="97">
        <f t="shared" si="4"/>
        <v>2.09</v>
      </c>
      <c r="I29" s="90">
        <f t="shared" si="1"/>
        <v>3683</v>
      </c>
      <c r="J29" s="94">
        <f t="shared" si="2"/>
        <v>3.5</v>
      </c>
    </row>
    <row r="30" spans="2:10" ht="15" customHeight="1" x14ac:dyDescent="0.4">
      <c r="B30" s="95">
        <v>57</v>
      </c>
      <c r="C30" s="90">
        <v>22955</v>
      </c>
      <c r="D30" s="90">
        <f t="shared" si="3"/>
        <v>79495</v>
      </c>
      <c r="E30" s="90">
        <v>40009</v>
      </c>
      <c r="F30" s="90">
        <v>39486</v>
      </c>
      <c r="G30" s="92">
        <f t="shared" si="0"/>
        <v>1743</v>
      </c>
      <c r="H30" s="97">
        <f t="shared" si="4"/>
        <v>2.2400000000000002</v>
      </c>
      <c r="I30" s="90">
        <f t="shared" si="1"/>
        <v>3766</v>
      </c>
      <c r="J30" s="94">
        <f t="shared" si="2"/>
        <v>3.5</v>
      </c>
    </row>
    <row r="31" spans="2:10" ht="15" customHeight="1" x14ac:dyDescent="0.4">
      <c r="B31" s="95">
        <v>58</v>
      </c>
      <c r="C31" s="90">
        <v>23818</v>
      </c>
      <c r="D31" s="90">
        <f t="shared" si="3"/>
        <v>81948</v>
      </c>
      <c r="E31" s="90">
        <v>41278</v>
      </c>
      <c r="F31" s="90">
        <v>40670</v>
      </c>
      <c r="G31" s="92">
        <f t="shared" si="0"/>
        <v>2453</v>
      </c>
      <c r="H31" s="97">
        <f t="shared" si="4"/>
        <v>3.09</v>
      </c>
      <c r="I31" s="90">
        <f t="shared" si="1"/>
        <v>3882</v>
      </c>
      <c r="J31" s="94">
        <f t="shared" si="2"/>
        <v>3.4</v>
      </c>
    </row>
    <row r="32" spans="2:10" ht="15" customHeight="1" x14ac:dyDescent="0.4">
      <c r="B32" s="95">
        <v>59</v>
      </c>
      <c r="C32" s="90">
        <v>24556</v>
      </c>
      <c r="D32" s="90">
        <f t="shared" si="3"/>
        <v>83960</v>
      </c>
      <c r="E32" s="90">
        <v>42297</v>
      </c>
      <c r="F32" s="90">
        <v>41663</v>
      </c>
      <c r="G32" s="92">
        <f t="shared" si="0"/>
        <v>2012</v>
      </c>
      <c r="H32" s="97">
        <f t="shared" si="4"/>
        <v>2.46</v>
      </c>
      <c r="I32" s="90">
        <f t="shared" si="1"/>
        <v>3977</v>
      </c>
      <c r="J32" s="94">
        <f t="shared" si="2"/>
        <v>3.4</v>
      </c>
    </row>
    <row r="33" spans="2:10" ht="15" customHeight="1" x14ac:dyDescent="0.4">
      <c r="B33" s="95">
        <v>60</v>
      </c>
      <c r="C33" s="90">
        <v>24823</v>
      </c>
      <c r="D33" s="90">
        <f t="shared" si="3"/>
        <v>85705</v>
      </c>
      <c r="E33" s="90">
        <v>43130</v>
      </c>
      <c r="F33" s="90">
        <v>42575</v>
      </c>
      <c r="G33" s="92">
        <f t="shared" si="0"/>
        <v>1745</v>
      </c>
      <c r="H33" s="97">
        <f t="shared" si="4"/>
        <v>2.08</v>
      </c>
      <c r="I33" s="90">
        <f t="shared" si="1"/>
        <v>4060</v>
      </c>
      <c r="J33" s="94">
        <f t="shared" si="2"/>
        <v>3.5</v>
      </c>
    </row>
    <row r="34" spans="2:10" ht="15" customHeight="1" x14ac:dyDescent="0.4">
      <c r="B34" s="95">
        <v>61</v>
      </c>
      <c r="C34" s="90">
        <v>25637</v>
      </c>
      <c r="D34" s="90">
        <f t="shared" si="3"/>
        <v>87885</v>
      </c>
      <c r="E34" s="90">
        <v>44224</v>
      </c>
      <c r="F34" s="90">
        <v>43661</v>
      </c>
      <c r="G34" s="92">
        <f t="shared" si="0"/>
        <v>2180</v>
      </c>
      <c r="H34" s="97">
        <f t="shared" si="4"/>
        <v>2.54</v>
      </c>
      <c r="I34" s="90">
        <f t="shared" si="1"/>
        <v>4163</v>
      </c>
      <c r="J34" s="94">
        <f t="shared" si="2"/>
        <v>3.4</v>
      </c>
    </row>
    <row r="35" spans="2:10" ht="15" customHeight="1" x14ac:dyDescent="0.4">
      <c r="B35" s="95">
        <v>62</v>
      </c>
      <c r="C35" s="90">
        <v>26486</v>
      </c>
      <c r="D35" s="90">
        <f t="shared" si="3"/>
        <v>90157</v>
      </c>
      <c r="E35" s="90">
        <v>45379</v>
      </c>
      <c r="F35" s="90">
        <v>44778</v>
      </c>
      <c r="G35" s="92">
        <f t="shared" si="0"/>
        <v>2272</v>
      </c>
      <c r="H35" s="97">
        <f t="shared" si="4"/>
        <v>2.59</v>
      </c>
      <c r="I35" s="90">
        <f t="shared" si="1"/>
        <v>4271</v>
      </c>
      <c r="J35" s="94">
        <f t="shared" si="2"/>
        <v>3.4</v>
      </c>
    </row>
    <row r="36" spans="2:10" ht="15" customHeight="1" x14ac:dyDescent="0.4">
      <c r="B36" s="95">
        <v>63</v>
      </c>
      <c r="C36" s="90">
        <v>27359</v>
      </c>
      <c r="D36" s="90">
        <f t="shared" si="3"/>
        <v>92094</v>
      </c>
      <c r="E36" s="90">
        <v>46360</v>
      </c>
      <c r="F36" s="90">
        <v>45734</v>
      </c>
      <c r="G36" s="92">
        <f t="shared" si="0"/>
        <v>1937</v>
      </c>
      <c r="H36" s="97">
        <f t="shared" si="4"/>
        <v>2.15</v>
      </c>
      <c r="I36" s="90">
        <f t="shared" si="1"/>
        <v>4363</v>
      </c>
      <c r="J36" s="94">
        <f t="shared" si="2"/>
        <v>3.4</v>
      </c>
    </row>
    <row r="37" spans="2:10" ht="15" customHeight="1" x14ac:dyDescent="0.4">
      <c r="B37" s="89" t="s">
        <v>86</v>
      </c>
      <c r="C37" s="90">
        <v>28186</v>
      </c>
      <c r="D37" s="90">
        <f t="shared" si="3"/>
        <v>93773</v>
      </c>
      <c r="E37" s="90">
        <v>47219</v>
      </c>
      <c r="F37" s="90">
        <v>46554</v>
      </c>
      <c r="G37" s="92">
        <f t="shared" si="0"/>
        <v>1679</v>
      </c>
      <c r="H37" s="97">
        <f t="shared" si="4"/>
        <v>1.82</v>
      </c>
      <c r="I37" s="90">
        <f t="shared" si="1"/>
        <v>4442</v>
      </c>
      <c r="J37" s="94">
        <f t="shared" si="2"/>
        <v>3.3</v>
      </c>
    </row>
    <row r="38" spans="2:10" ht="15" customHeight="1" x14ac:dyDescent="0.4">
      <c r="B38" s="95">
        <v>2</v>
      </c>
      <c r="C38" s="90">
        <v>29032</v>
      </c>
      <c r="D38" s="90">
        <f t="shared" si="3"/>
        <v>95052</v>
      </c>
      <c r="E38" s="90">
        <v>47729</v>
      </c>
      <c r="F38" s="90">
        <v>47323</v>
      </c>
      <c r="G38" s="92">
        <f t="shared" si="0"/>
        <v>1279</v>
      </c>
      <c r="H38" s="97">
        <f t="shared" si="4"/>
        <v>1.36</v>
      </c>
      <c r="I38" s="90">
        <f t="shared" si="1"/>
        <v>4503</v>
      </c>
      <c r="J38" s="94">
        <f t="shared" si="2"/>
        <v>3.3</v>
      </c>
    </row>
    <row r="39" spans="2:10" ht="15" customHeight="1" x14ac:dyDescent="0.4">
      <c r="B39" s="95">
        <v>3</v>
      </c>
      <c r="C39" s="90">
        <v>29970</v>
      </c>
      <c r="D39" s="90">
        <f t="shared" si="3"/>
        <v>96357</v>
      </c>
      <c r="E39" s="90">
        <v>48442</v>
      </c>
      <c r="F39" s="90">
        <v>47915</v>
      </c>
      <c r="G39" s="92">
        <f t="shared" si="0"/>
        <v>1305</v>
      </c>
      <c r="H39" s="97">
        <f t="shared" si="4"/>
        <v>1.37</v>
      </c>
      <c r="I39" s="90">
        <f t="shared" si="1"/>
        <v>4565</v>
      </c>
      <c r="J39" s="94">
        <f t="shared" si="2"/>
        <v>3.2</v>
      </c>
    </row>
    <row r="40" spans="2:10" ht="15" customHeight="1" x14ac:dyDescent="0.4">
      <c r="B40" s="95">
        <v>4</v>
      </c>
      <c r="C40" s="90">
        <v>30831</v>
      </c>
      <c r="D40" s="90">
        <f t="shared" si="3"/>
        <v>97445</v>
      </c>
      <c r="E40" s="90">
        <v>49112</v>
      </c>
      <c r="F40" s="90">
        <v>48333</v>
      </c>
      <c r="G40" s="92">
        <f t="shared" si="0"/>
        <v>1088</v>
      </c>
      <c r="H40" s="97">
        <f t="shared" si="4"/>
        <v>1.1299999999999999</v>
      </c>
      <c r="I40" s="90">
        <f t="shared" si="1"/>
        <v>4616</v>
      </c>
      <c r="J40" s="94">
        <f t="shared" si="2"/>
        <v>3.2</v>
      </c>
    </row>
    <row r="41" spans="2:10" ht="15" customHeight="1" x14ac:dyDescent="0.4">
      <c r="B41" s="95">
        <v>5</v>
      </c>
      <c r="C41" s="90">
        <v>31786</v>
      </c>
      <c r="D41" s="90">
        <f t="shared" si="3"/>
        <v>98627</v>
      </c>
      <c r="E41" s="90">
        <v>49680</v>
      </c>
      <c r="F41" s="90">
        <v>48947</v>
      </c>
      <c r="G41" s="92">
        <f t="shared" si="0"/>
        <v>1182</v>
      </c>
      <c r="H41" s="97">
        <f t="shared" si="4"/>
        <v>1.21</v>
      </c>
      <c r="I41" s="90">
        <f t="shared" si="1"/>
        <v>4672</v>
      </c>
      <c r="J41" s="94">
        <f t="shared" si="2"/>
        <v>3.1</v>
      </c>
    </row>
    <row r="42" spans="2:10" ht="15" customHeight="1" x14ac:dyDescent="0.4">
      <c r="B42" s="95">
        <v>6</v>
      </c>
      <c r="C42" s="90">
        <v>32647</v>
      </c>
      <c r="D42" s="90">
        <f t="shared" si="3"/>
        <v>99544</v>
      </c>
      <c r="E42" s="90">
        <v>50067</v>
      </c>
      <c r="F42" s="90">
        <v>49477</v>
      </c>
      <c r="G42" s="92">
        <f t="shared" si="0"/>
        <v>917</v>
      </c>
      <c r="H42" s="97">
        <f t="shared" si="4"/>
        <v>0.93</v>
      </c>
      <c r="I42" s="90">
        <f t="shared" si="1"/>
        <v>4715</v>
      </c>
      <c r="J42" s="94">
        <f t="shared" si="2"/>
        <v>3</v>
      </c>
    </row>
    <row r="43" spans="2:10" ht="15" customHeight="1" x14ac:dyDescent="0.4">
      <c r="B43" s="95">
        <v>7</v>
      </c>
      <c r="C43" s="90">
        <v>32641</v>
      </c>
      <c r="D43" s="90">
        <f t="shared" si="3"/>
        <v>99694</v>
      </c>
      <c r="E43" s="90">
        <v>49956</v>
      </c>
      <c r="F43" s="90">
        <v>49738</v>
      </c>
      <c r="G43" s="92">
        <f t="shared" si="0"/>
        <v>150</v>
      </c>
      <c r="H43" s="97">
        <f t="shared" si="4"/>
        <v>0.15</v>
      </c>
      <c r="I43" s="90">
        <f t="shared" si="1"/>
        <v>4723</v>
      </c>
      <c r="J43" s="94">
        <f t="shared" ref="J43:J51" si="5">ROUND(D43/C43,2)</f>
        <v>3.05</v>
      </c>
    </row>
    <row r="44" spans="2:10" ht="15" customHeight="1" x14ac:dyDescent="0.4">
      <c r="B44" s="95">
        <v>8</v>
      </c>
      <c r="C44" s="90">
        <v>33103</v>
      </c>
      <c r="D44" s="90">
        <f t="shared" si="3"/>
        <v>99840</v>
      </c>
      <c r="E44" s="90">
        <v>50047</v>
      </c>
      <c r="F44" s="90">
        <v>49793</v>
      </c>
      <c r="G44" s="92">
        <f t="shared" si="0"/>
        <v>146</v>
      </c>
      <c r="H44" s="97">
        <f t="shared" si="4"/>
        <v>0.15</v>
      </c>
      <c r="I44" s="90">
        <f t="shared" si="1"/>
        <v>4730</v>
      </c>
      <c r="J44" s="94">
        <f t="shared" si="5"/>
        <v>3.02</v>
      </c>
    </row>
    <row r="45" spans="2:10" ht="15" customHeight="1" x14ac:dyDescent="0.4">
      <c r="B45" s="95">
        <v>9</v>
      </c>
      <c r="C45" s="90">
        <v>34012</v>
      </c>
      <c r="D45" s="90">
        <f t="shared" si="3"/>
        <v>100821</v>
      </c>
      <c r="E45" s="90">
        <v>50492</v>
      </c>
      <c r="F45" s="90">
        <v>50329</v>
      </c>
      <c r="G45" s="92">
        <f t="shared" si="0"/>
        <v>981</v>
      </c>
      <c r="H45" s="97">
        <f t="shared" si="4"/>
        <v>0.98</v>
      </c>
      <c r="I45" s="90">
        <f t="shared" si="1"/>
        <v>4776</v>
      </c>
      <c r="J45" s="94">
        <f t="shared" si="5"/>
        <v>2.96</v>
      </c>
    </row>
    <row r="46" spans="2:10" ht="15" customHeight="1" x14ac:dyDescent="0.4">
      <c r="B46" s="95">
        <v>10</v>
      </c>
      <c r="C46" s="90">
        <v>34837</v>
      </c>
      <c r="D46" s="90">
        <f t="shared" si="3"/>
        <v>101769</v>
      </c>
      <c r="E46" s="90">
        <v>50991</v>
      </c>
      <c r="F46" s="90">
        <v>50778</v>
      </c>
      <c r="G46" s="92">
        <f t="shared" si="0"/>
        <v>948</v>
      </c>
      <c r="H46" s="97">
        <f t="shared" si="4"/>
        <v>0.94</v>
      </c>
      <c r="I46" s="90">
        <f t="shared" si="1"/>
        <v>4821</v>
      </c>
      <c r="J46" s="94">
        <f t="shared" si="5"/>
        <v>2.92</v>
      </c>
    </row>
    <row r="47" spans="2:10" ht="15" customHeight="1" x14ac:dyDescent="0.4">
      <c r="B47" s="95">
        <v>11</v>
      </c>
      <c r="C47" s="90">
        <v>35660</v>
      </c>
      <c r="D47" s="90">
        <f t="shared" si="3"/>
        <v>102657</v>
      </c>
      <c r="E47" s="90">
        <v>51317</v>
      </c>
      <c r="F47" s="90">
        <v>51340</v>
      </c>
      <c r="G47" s="92">
        <f t="shared" si="0"/>
        <v>888</v>
      </c>
      <c r="H47" s="97">
        <f t="shared" si="4"/>
        <v>0.87</v>
      </c>
      <c r="I47" s="90">
        <f t="shared" si="1"/>
        <v>4863</v>
      </c>
      <c r="J47" s="94">
        <f t="shared" si="5"/>
        <v>2.88</v>
      </c>
    </row>
    <row r="48" spans="2:10" ht="15" customHeight="1" x14ac:dyDescent="0.4">
      <c r="B48" s="95">
        <v>12</v>
      </c>
      <c r="C48" s="90">
        <v>35636</v>
      </c>
      <c r="D48" s="90">
        <f t="shared" si="3"/>
        <v>102573</v>
      </c>
      <c r="E48" s="90">
        <v>51209</v>
      </c>
      <c r="F48" s="90">
        <v>51364</v>
      </c>
      <c r="G48" s="92">
        <f t="shared" si="0"/>
        <v>-84</v>
      </c>
      <c r="H48" s="97">
        <f t="shared" si="4"/>
        <v>-0.08</v>
      </c>
      <c r="I48" s="90">
        <f t="shared" si="1"/>
        <v>4859</v>
      </c>
      <c r="J48" s="94">
        <f t="shared" si="5"/>
        <v>2.88</v>
      </c>
    </row>
    <row r="49" spans="2:10" ht="15" customHeight="1" x14ac:dyDescent="0.4">
      <c r="B49" s="95">
        <v>13</v>
      </c>
      <c r="C49" s="90">
        <v>36145</v>
      </c>
      <c r="D49" s="90">
        <f t="shared" si="3"/>
        <v>102784</v>
      </c>
      <c r="E49" s="90">
        <v>51261</v>
      </c>
      <c r="F49" s="90">
        <v>51523</v>
      </c>
      <c r="G49" s="92">
        <f>D49-D48</f>
        <v>211</v>
      </c>
      <c r="H49" s="97">
        <f t="shared" si="4"/>
        <v>0.21</v>
      </c>
      <c r="I49" s="90">
        <f t="shared" si="1"/>
        <v>4869</v>
      </c>
      <c r="J49" s="94">
        <f t="shared" si="5"/>
        <v>2.84</v>
      </c>
    </row>
    <row r="50" spans="2:10" ht="15" customHeight="1" x14ac:dyDescent="0.4">
      <c r="B50" s="98">
        <v>14</v>
      </c>
      <c r="C50" s="99">
        <v>36628</v>
      </c>
      <c r="D50" s="99">
        <f t="shared" si="3"/>
        <v>103153</v>
      </c>
      <c r="E50" s="99">
        <v>51341</v>
      </c>
      <c r="F50" s="99">
        <v>51812</v>
      </c>
      <c r="G50" s="100">
        <f t="shared" ref="G50:G59" si="6">D50-D49</f>
        <v>369</v>
      </c>
      <c r="H50" s="97">
        <f t="shared" si="4"/>
        <v>0.36</v>
      </c>
      <c r="I50" s="99">
        <f t="shared" si="1"/>
        <v>4886</v>
      </c>
      <c r="J50" s="101">
        <f t="shared" si="5"/>
        <v>2.82</v>
      </c>
    </row>
    <row r="51" spans="2:10" ht="15" customHeight="1" x14ac:dyDescent="0.4">
      <c r="B51" s="98">
        <v>15</v>
      </c>
      <c r="C51" s="99">
        <v>36983</v>
      </c>
      <c r="D51" s="99">
        <f t="shared" si="3"/>
        <v>103102</v>
      </c>
      <c r="E51" s="99">
        <v>51234</v>
      </c>
      <c r="F51" s="99">
        <v>51868</v>
      </c>
      <c r="G51" s="100">
        <f t="shared" si="6"/>
        <v>-51</v>
      </c>
      <c r="H51" s="97">
        <f t="shared" si="4"/>
        <v>-0.05</v>
      </c>
      <c r="I51" s="99">
        <f t="shared" si="1"/>
        <v>4884</v>
      </c>
      <c r="J51" s="101">
        <f t="shared" si="5"/>
        <v>2.79</v>
      </c>
    </row>
    <row r="52" spans="2:10" ht="15" customHeight="1" x14ac:dyDescent="0.4">
      <c r="B52" s="98">
        <v>16</v>
      </c>
      <c r="C52" s="99">
        <v>37737</v>
      </c>
      <c r="D52" s="99">
        <f t="shared" si="3"/>
        <v>103747</v>
      </c>
      <c r="E52" s="99">
        <v>51641</v>
      </c>
      <c r="F52" s="99">
        <v>52106</v>
      </c>
      <c r="G52" s="100">
        <f t="shared" si="6"/>
        <v>645</v>
      </c>
      <c r="H52" s="97">
        <f t="shared" si="4"/>
        <v>0.63</v>
      </c>
      <c r="I52" s="99">
        <v>4915</v>
      </c>
      <c r="J52" s="101">
        <v>2.75</v>
      </c>
    </row>
    <row r="53" spans="2:10" ht="15" customHeight="1" x14ac:dyDescent="0.4">
      <c r="B53" s="98">
        <v>17</v>
      </c>
      <c r="C53" s="99">
        <v>37532</v>
      </c>
      <c r="D53" s="99">
        <f t="shared" si="3"/>
        <v>102812</v>
      </c>
      <c r="E53" s="99">
        <v>50969</v>
      </c>
      <c r="F53" s="99">
        <v>51843</v>
      </c>
      <c r="G53" s="100">
        <f t="shared" si="6"/>
        <v>-935</v>
      </c>
      <c r="H53" s="97">
        <f t="shared" si="4"/>
        <v>-0.9</v>
      </c>
      <c r="I53" s="99">
        <v>4870</v>
      </c>
      <c r="J53" s="101">
        <v>2.74</v>
      </c>
    </row>
    <row r="54" spans="2:10" ht="15" customHeight="1" x14ac:dyDescent="0.4">
      <c r="B54" s="102">
        <v>18</v>
      </c>
      <c r="C54" s="99">
        <v>38486</v>
      </c>
      <c r="D54" s="99">
        <f t="shared" si="3"/>
        <v>103431</v>
      </c>
      <c r="E54" s="99">
        <v>51257</v>
      </c>
      <c r="F54" s="99">
        <v>52174</v>
      </c>
      <c r="G54" s="92">
        <f t="shared" si="6"/>
        <v>619</v>
      </c>
      <c r="H54" s="97">
        <f t="shared" si="4"/>
        <v>0.6</v>
      </c>
      <c r="I54" s="90">
        <f t="shared" ref="I54:I59" si="7">ROUND(D54/21.11,0)</f>
        <v>4900</v>
      </c>
      <c r="J54" s="94">
        <f t="shared" ref="J54:J59" si="8">ROUND(D54/C54,2)</f>
        <v>2.69</v>
      </c>
    </row>
    <row r="55" spans="2:10" ht="15" customHeight="1" x14ac:dyDescent="0.4">
      <c r="B55" s="102">
        <v>19</v>
      </c>
      <c r="C55" s="99">
        <v>39597</v>
      </c>
      <c r="D55" s="99">
        <f t="shared" si="3"/>
        <v>104456</v>
      </c>
      <c r="E55" s="99">
        <v>51731</v>
      </c>
      <c r="F55" s="99">
        <v>52725</v>
      </c>
      <c r="G55" s="92">
        <f t="shared" si="6"/>
        <v>1025</v>
      </c>
      <c r="H55" s="97">
        <f t="shared" si="4"/>
        <v>0.99</v>
      </c>
      <c r="I55" s="99">
        <f t="shared" si="7"/>
        <v>4948</v>
      </c>
      <c r="J55" s="101">
        <f t="shared" si="8"/>
        <v>2.64</v>
      </c>
    </row>
    <row r="56" spans="2:10" ht="15" customHeight="1" x14ac:dyDescent="0.4">
      <c r="B56" s="102">
        <v>20</v>
      </c>
      <c r="C56" s="99">
        <v>40379</v>
      </c>
      <c r="D56" s="99">
        <f t="shared" si="3"/>
        <v>105163</v>
      </c>
      <c r="E56" s="99">
        <v>52030</v>
      </c>
      <c r="F56" s="99">
        <v>53133</v>
      </c>
      <c r="G56" s="92">
        <f t="shared" si="6"/>
        <v>707</v>
      </c>
      <c r="H56" s="97">
        <f t="shared" si="4"/>
        <v>0.68</v>
      </c>
      <c r="I56" s="99">
        <f t="shared" si="7"/>
        <v>4982</v>
      </c>
      <c r="J56" s="101">
        <f t="shared" si="8"/>
        <v>2.6</v>
      </c>
    </row>
    <row r="57" spans="2:10" ht="15" customHeight="1" x14ac:dyDescent="0.4">
      <c r="B57" s="102">
        <v>21</v>
      </c>
      <c r="C57" s="99">
        <v>41277</v>
      </c>
      <c r="D57" s="99">
        <f t="shared" si="3"/>
        <v>106151</v>
      </c>
      <c r="E57" s="103">
        <v>52433</v>
      </c>
      <c r="F57" s="99">
        <v>53718</v>
      </c>
      <c r="G57" s="100">
        <f t="shared" si="6"/>
        <v>988</v>
      </c>
      <c r="H57" s="97">
        <f t="shared" si="4"/>
        <v>0.94</v>
      </c>
      <c r="I57" s="99">
        <f t="shared" si="7"/>
        <v>5028</v>
      </c>
      <c r="J57" s="101">
        <f t="shared" si="8"/>
        <v>2.57</v>
      </c>
    </row>
    <row r="58" spans="2:10" ht="15.75" customHeight="1" x14ac:dyDescent="0.4">
      <c r="B58" s="102">
        <v>22</v>
      </c>
      <c r="C58" s="99">
        <v>41955</v>
      </c>
      <c r="D58" s="99">
        <f t="shared" si="3"/>
        <v>107853</v>
      </c>
      <c r="E58" s="103">
        <v>53178</v>
      </c>
      <c r="F58" s="99">
        <v>54675</v>
      </c>
      <c r="G58" s="100">
        <f t="shared" si="6"/>
        <v>1702</v>
      </c>
      <c r="H58" s="97">
        <f t="shared" si="4"/>
        <v>1.6</v>
      </c>
      <c r="I58" s="99">
        <f t="shared" si="7"/>
        <v>5109</v>
      </c>
      <c r="J58" s="101">
        <f t="shared" si="8"/>
        <v>2.57</v>
      </c>
    </row>
    <row r="59" spans="2:10" ht="15.75" customHeight="1" x14ac:dyDescent="0.4">
      <c r="B59" s="102">
        <v>23</v>
      </c>
      <c r="C59" s="99">
        <v>42787</v>
      </c>
      <c r="D59" s="99">
        <f t="shared" si="3"/>
        <v>108604</v>
      </c>
      <c r="E59" s="103">
        <v>53576</v>
      </c>
      <c r="F59" s="99">
        <v>55028</v>
      </c>
      <c r="G59" s="100">
        <f t="shared" si="6"/>
        <v>751</v>
      </c>
      <c r="H59" s="97">
        <f t="shared" si="4"/>
        <v>0.7</v>
      </c>
      <c r="I59" s="99">
        <f t="shared" si="7"/>
        <v>5145</v>
      </c>
      <c r="J59" s="101">
        <f t="shared" si="8"/>
        <v>2.54</v>
      </c>
    </row>
    <row r="60" spans="2:10" ht="15.75" customHeight="1" x14ac:dyDescent="0.4">
      <c r="B60" s="102">
        <v>24</v>
      </c>
      <c r="C60" s="99">
        <v>43282</v>
      </c>
      <c r="D60" s="99">
        <f t="shared" si="3"/>
        <v>108843</v>
      </c>
      <c r="E60" s="104">
        <v>53629</v>
      </c>
      <c r="F60" s="104">
        <v>55214</v>
      </c>
      <c r="G60" s="100">
        <f>D60-D59</f>
        <v>239</v>
      </c>
      <c r="H60" s="97">
        <f t="shared" si="4"/>
        <v>0.22</v>
      </c>
      <c r="I60" s="105">
        <f>ROUND(D60/21.11,0)</f>
        <v>5156</v>
      </c>
      <c r="J60" s="106">
        <f>ROUND(D60/C60,2)</f>
        <v>2.5099999999999998</v>
      </c>
    </row>
    <row r="61" spans="2:10" ht="15.75" customHeight="1" x14ac:dyDescent="0.4">
      <c r="B61" s="102">
        <v>25</v>
      </c>
      <c r="C61" s="99">
        <v>43513</v>
      </c>
      <c r="D61" s="99">
        <f t="shared" si="3"/>
        <v>108400</v>
      </c>
      <c r="E61" s="104">
        <v>53316</v>
      </c>
      <c r="F61" s="99">
        <v>55084</v>
      </c>
      <c r="G61" s="100">
        <f>D61-D60</f>
        <v>-443</v>
      </c>
      <c r="H61" s="97">
        <f t="shared" si="4"/>
        <v>-0.41</v>
      </c>
      <c r="I61" s="105">
        <f>ROUND(D61/21.11,0)</f>
        <v>5135</v>
      </c>
      <c r="J61" s="106">
        <f t="shared" ref="J61" si="9">ROUND(D61/C61,2)</f>
        <v>2.4900000000000002</v>
      </c>
    </row>
    <row r="62" spans="2:10" ht="15.75" customHeight="1" x14ac:dyDescent="0.4">
      <c r="B62" s="102">
        <v>26</v>
      </c>
      <c r="C62" s="99">
        <v>44109</v>
      </c>
      <c r="D62" s="99">
        <f t="shared" si="3"/>
        <v>108660</v>
      </c>
      <c r="E62" s="104">
        <v>53413</v>
      </c>
      <c r="F62" s="99">
        <v>55247</v>
      </c>
      <c r="G62" s="100">
        <f>D62-D61</f>
        <v>260</v>
      </c>
      <c r="H62" s="97">
        <f t="shared" si="4"/>
        <v>0.24</v>
      </c>
      <c r="I62" s="105">
        <f>ROUND(D62/21.11,0)</f>
        <v>5147</v>
      </c>
      <c r="J62" s="106">
        <f>ROUND(D62/C62,2)</f>
        <v>2.46</v>
      </c>
    </row>
    <row r="63" spans="2:10" ht="15.75" customHeight="1" x14ac:dyDescent="0.4">
      <c r="B63" s="102">
        <v>27</v>
      </c>
      <c r="C63" s="99">
        <v>44101</v>
      </c>
      <c r="D63" s="99">
        <v>108917</v>
      </c>
      <c r="E63" s="99">
        <v>53490</v>
      </c>
      <c r="F63" s="99">
        <v>55427</v>
      </c>
      <c r="G63" s="100">
        <f>D63-D62</f>
        <v>257</v>
      </c>
      <c r="H63" s="97">
        <f t="shared" si="4"/>
        <v>0.24</v>
      </c>
      <c r="I63" s="99">
        <f>ROUND(D63/21.08,0)</f>
        <v>5167</v>
      </c>
      <c r="J63" s="106">
        <f>ROUND(D63/C63,2)</f>
        <v>2.4700000000000002</v>
      </c>
    </row>
    <row r="64" spans="2:10" ht="15.75" customHeight="1" x14ac:dyDescent="0.4">
      <c r="B64" s="102">
        <v>28</v>
      </c>
      <c r="C64" s="99">
        <v>44674</v>
      </c>
      <c r="D64" s="99">
        <v>108948</v>
      </c>
      <c r="E64" s="99">
        <v>53416</v>
      </c>
      <c r="F64" s="99">
        <v>55532</v>
      </c>
      <c r="G64" s="100">
        <v>31</v>
      </c>
      <c r="H64" s="97">
        <f>ROUND(G64/D63*100,2)</f>
        <v>0.03</v>
      </c>
      <c r="I64" s="99">
        <f>ROUND(D64/21.08,0)</f>
        <v>5168</v>
      </c>
      <c r="J64" s="106">
        <f>ROUND(D64/C64,2)</f>
        <v>2.44</v>
      </c>
    </row>
    <row r="65" spans="2:10" ht="15.75" customHeight="1" x14ac:dyDescent="0.4">
      <c r="B65" s="102">
        <v>29</v>
      </c>
      <c r="C65" s="99">
        <v>45412</v>
      </c>
      <c r="D65" s="99">
        <f>SUM(E65:F65)</f>
        <v>109238</v>
      </c>
      <c r="E65" s="99">
        <v>53507</v>
      </c>
      <c r="F65" s="99">
        <v>55731</v>
      </c>
      <c r="G65" s="100">
        <v>290</v>
      </c>
      <c r="H65" s="97">
        <f>ROUND(G65/D64*100,2)</f>
        <v>0.27</v>
      </c>
      <c r="I65" s="99">
        <f>ROUND(D65/21.08,0)</f>
        <v>5182</v>
      </c>
      <c r="J65" s="106">
        <f>ROUND(D65/C65,2)</f>
        <v>2.41</v>
      </c>
    </row>
    <row r="66" spans="2:10" ht="15.75" customHeight="1" x14ac:dyDescent="0.4">
      <c r="B66" s="102">
        <v>30</v>
      </c>
      <c r="C66" s="99">
        <v>46108</v>
      </c>
      <c r="D66" s="99">
        <v>109396</v>
      </c>
      <c r="E66" s="99">
        <v>53582</v>
      </c>
      <c r="F66" s="99">
        <v>55814</v>
      </c>
      <c r="G66" s="100">
        <v>158</v>
      </c>
      <c r="H66" s="97">
        <v>0.14000000000000001</v>
      </c>
      <c r="I66" s="99">
        <v>5190</v>
      </c>
      <c r="J66" s="106">
        <v>2.37</v>
      </c>
    </row>
    <row r="67" spans="2:10" ht="15.75" customHeight="1" x14ac:dyDescent="0.4">
      <c r="B67" s="107" t="s">
        <v>53</v>
      </c>
      <c r="C67" s="99">
        <v>46815</v>
      </c>
      <c r="D67" s="99">
        <v>109525</v>
      </c>
      <c r="E67" s="99">
        <v>53566</v>
      </c>
      <c r="F67" s="99">
        <v>55959</v>
      </c>
      <c r="G67" s="100">
        <v>129</v>
      </c>
      <c r="H67" s="97">
        <v>0.12</v>
      </c>
      <c r="I67" s="99">
        <v>5196</v>
      </c>
      <c r="J67" s="106">
        <v>2.2999999999999998</v>
      </c>
    </row>
    <row r="68" spans="2:10" ht="15.75" customHeight="1" x14ac:dyDescent="0.4">
      <c r="B68" s="102">
        <v>2</v>
      </c>
      <c r="C68" s="99">
        <v>47146</v>
      </c>
      <c r="D68" s="99">
        <v>109932</v>
      </c>
      <c r="E68" s="99">
        <v>53592</v>
      </c>
      <c r="F68" s="99">
        <v>56340</v>
      </c>
      <c r="G68" s="100">
        <f>D68-D67</f>
        <v>407</v>
      </c>
      <c r="H68" s="97">
        <f>ROUND(G68/D67*100,2)</f>
        <v>0.37</v>
      </c>
      <c r="I68" s="105">
        <v>5215</v>
      </c>
      <c r="J68" s="106">
        <f t="shared" ref="J68" si="10">ROUND(D68/C68,2)</f>
        <v>2.33</v>
      </c>
    </row>
    <row r="69" spans="2:10" s="321" customFormat="1" ht="15.75" customHeight="1" x14ac:dyDescent="0.4">
      <c r="B69" s="102">
        <v>3</v>
      </c>
      <c r="C69" s="99">
        <v>47860</v>
      </c>
      <c r="D69" s="99">
        <v>110041</v>
      </c>
      <c r="E69" s="99">
        <v>53617</v>
      </c>
      <c r="F69" s="99">
        <v>56424</v>
      </c>
      <c r="G69" s="100">
        <v>109</v>
      </c>
      <c r="H69" s="97">
        <v>0.1</v>
      </c>
      <c r="I69" s="105">
        <v>5220</v>
      </c>
      <c r="J69" s="106">
        <v>2.2999999999999998</v>
      </c>
    </row>
    <row r="70" spans="2:10" s="335" customFormat="1" ht="15.75" customHeight="1" x14ac:dyDescent="0.4">
      <c r="B70" s="102">
        <v>4</v>
      </c>
      <c r="C70" s="99">
        <v>48359</v>
      </c>
      <c r="D70" s="99">
        <v>109741</v>
      </c>
      <c r="E70" s="99">
        <v>53444</v>
      </c>
      <c r="F70" s="99">
        <v>56297</v>
      </c>
      <c r="G70" s="100">
        <f>SUM(D70-D68)</f>
        <v>-191</v>
      </c>
      <c r="H70" s="97">
        <f>ROUND(G70/D68*100,2)</f>
        <v>-0.17</v>
      </c>
      <c r="I70" s="371">
        <v>5206</v>
      </c>
      <c r="J70" s="101">
        <f t="shared" ref="J70" si="11">ROUND(D70/C70,2)</f>
        <v>2.27</v>
      </c>
    </row>
    <row r="71" spans="2:10" s="399" customFormat="1" ht="15.75" customHeight="1" x14ac:dyDescent="0.4">
      <c r="B71" s="102">
        <v>5</v>
      </c>
      <c r="C71" s="99">
        <v>48908</v>
      </c>
      <c r="D71" s="99">
        <v>109407</v>
      </c>
      <c r="E71" s="99">
        <v>53169</v>
      </c>
      <c r="F71" s="99">
        <v>56238</v>
      </c>
      <c r="G71" s="100">
        <v>-334</v>
      </c>
      <c r="H71" s="97">
        <v>-0.3</v>
      </c>
      <c r="I71" s="371">
        <v>5190</v>
      </c>
      <c r="J71" s="101">
        <v>2.2400000000000002</v>
      </c>
    </row>
    <row r="72" spans="2:10" ht="15.75" customHeight="1" thickBot="1" x14ac:dyDescent="0.45">
      <c r="B72" s="108">
        <v>6</v>
      </c>
      <c r="C72" s="109">
        <v>49801</v>
      </c>
      <c r="D72" s="109">
        <v>109674</v>
      </c>
      <c r="E72" s="109">
        <v>53296</v>
      </c>
      <c r="F72" s="109">
        <v>56378</v>
      </c>
      <c r="G72" s="110">
        <v>267</v>
      </c>
      <c r="H72" s="372">
        <v>0.02</v>
      </c>
      <c r="I72" s="333">
        <v>5202</v>
      </c>
      <c r="J72" s="373">
        <v>2.2000000000000002</v>
      </c>
    </row>
    <row r="73" spans="2:10" s="51" customFormat="1" ht="55.5" customHeight="1" x14ac:dyDescent="0.4">
      <c r="B73" s="420" t="s">
        <v>258</v>
      </c>
      <c r="C73" s="420"/>
      <c r="D73" s="420"/>
      <c r="E73" s="420"/>
      <c r="F73" s="420"/>
      <c r="G73" s="420"/>
      <c r="H73" s="420"/>
      <c r="I73" s="420"/>
      <c r="J73" s="420"/>
    </row>
    <row r="75" spans="2:10" x14ac:dyDescent="0.4">
      <c r="C75" s="1" t="s">
        <v>87</v>
      </c>
    </row>
  </sheetData>
  <mergeCells count="9">
    <mergeCell ref="B73:J73"/>
    <mergeCell ref="B2:J2"/>
    <mergeCell ref="H3:J3"/>
    <mergeCell ref="B4:B5"/>
    <mergeCell ref="C4:C5"/>
    <mergeCell ref="D4:F4"/>
    <mergeCell ref="G4:H4"/>
    <mergeCell ref="I4:I5"/>
    <mergeCell ref="J4:J5"/>
  </mergeCells>
  <phoneticPr fontId="3"/>
  <pageMargins left="0.93" right="0.15972222222222221" top="0.6" bottom="0.38958333333333334" header="0.33958333333333335" footer="0.17986111111111111"/>
  <pageSetup paperSize="9" scale="68" firstPageNumber="42949631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V34"/>
  <sheetViews>
    <sheetView showGridLines="0" zoomScale="70" zoomScaleNormal="70" zoomScaleSheetLayoutView="70" workbookViewId="0">
      <selection activeCell="AA18" sqref="AA18"/>
    </sheetView>
  </sheetViews>
  <sheetFormatPr defaultColWidth="9" defaultRowHeight="13.5" x14ac:dyDescent="0.4"/>
  <cols>
    <col min="1" max="1" width="9" style="85"/>
    <col min="2" max="2" width="8" style="85" customWidth="1"/>
    <col min="3" max="3" width="10.125" style="85" hidden="1" customWidth="1"/>
    <col min="4" max="4" width="11.625" style="85" hidden="1" customWidth="1"/>
    <col min="5" max="5" width="10.125" style="85" hidden="1" customWidth="1"/>
    <col min="6" max="6" width="10.5" style="85" hidden="1" customWidth="1"/>
    <col min="7" max="7" width="10.125" style="85" hidden="1" customWidth="1"/>
    <col min="8" max="8" width="11.625" style="85" hidden="1" customWidth="1"/>
    <col min="9" max="9" width="10.125" style="85" hidden="1" customWidth="1"/>
    <col min="10" max="10" width="43.375" style="85" hidden="1" customWidth="1"/>
    <col min="11" max="11" width="10.125" style="334" hidden="1" customWidth="1"/>
    <col min="12" max="12" width="11.625" style="334" hidden="1" customWidth="1"/>
    <col min="13" max="14" width="10.125" style="334" hidden="1" customWidth="1"/>
    <col min="15" max="15" width="10.125" style="85" customWidth="1"/>
    <col min="16" max="16" width="11.625" style="85" customWidth="1"/>
    <col min="17" max="18" width="10.125" style="85" customWidth="1"/>
    <col min="19" max="19" width="10.125" style="397" customWidth="1"/>
    <col min="20" max="20" width="11.625" style="397" customWidth="1"/>
    <col min="21" max="22" width="10.125" style="397" customWidth="1"/>
    <col min="23" max="16384" width="9" style="85"/>
  </cols>
  <sheetData>
    <row r="1" spans="2:22" ht="32.25" customHeight="1" x14ac:dyDescent="0.4"/>
    <row r="2" spans="2:22" hidden="1" x14ac:dyDescent="0.4"/>
    <row r="3" spans="2:22" ht="18.75" x14ac:dyDescent="0.4">
      <c r="B3" s="443" t="s">
        <v>88</v>
      </c>
      <c r="C3" s="444"/>
      <c r="D3" s="444"/>
      <c r="E3" s="444"/>
      <c r="F3" s="444"/>
      <c r="G3" s="444"/>
      <c r="H3" s="444"/>
      <c r="I3" s="444"/>
      <c r="J3" s="444"/>
      <c r="K3" s="445"/>
      <c r="L3" s="445"/>
      <c r="M3" s="445"/>
      <c r="N3" s="445"/>
      <c r="O3" s="445"/>
      <c r="P3" s="445"/>
      <c r="Q3" s="445"/>
      <c r="R3" s="445"/>
      <c r="S3" s="398"/>
      <c r="T3" s="398"/>
      <c r="U3" s="398"/>
      <c r="V3" s="398"/>
    </row>
    <row r="4" spans="2:22" ht="14.25" thickBot="1" x14ac:dyDescent="0.2">
      <c r="H4" s="423" t="s">
        <v>89</v>
      </c>
      <c r="I4" s="424"/>
      <c r="J4" s="424"/>
    </row>
    <row r="5" spans="2:22" ht="24" customHeight="1" x14ac:dyDescent="0.4">
      <c r="B5" s="149" t="s">
        <v>73</v>
      </c>
      <c r="C5" s="448" t="s">
        <v>21</v>
      </c>
      <c r="D5" s="449"/>
      <c r="E5" s="449"/>
      <c r="F5" s="450"/>
      <c r="G5" s="437" t="s">
        <v>259</v>
      </c>
      <c r="H5" s="438"/>
      <c r="I5" s="438"/>
      <c r="J5" s="439"/>
      <c r="K5" s="447" t="s">
        <v>262</v>
      </c>
      <c r="L5" s="438"/>
      <c r="M5" s="438"/>
      <c r="N5" s="439"/>
      <c r="O5" s="451" t="s">
        <v>269</v>
      </c>
      <c r="P5" s="452"/>
      <c r="Q5" s="452"/>
      <c r="R5" s="453"/>
      <c r="S5" s="437">
        <v>4</v>
      </c>
      <c r="T5" s="438"/>
      <c r="U5" s="438"/>
      <c r="V5" s="439"/>
    </row>
    <row r="6" spans="2:22" ht="30" customHeight="1" x14ac:dyDescent="0.4">
      <c r="B6" s="150" t="s">
        <v>2</v>
      </c>
      <c r="C6" s="376" t="s">
        <v>91</v>
      </c>
      <c r="D6" s="111" t="s">
        <v>92</v>
      </c>
      <c r="E6" s="112" t="s">
        <v>80</v>
      </c>
      <c r="F6" s="113" t="s">
        <v>81</v>
      </c>
      <c r="G6" s="114" t="s">
        <v>91</v>
      </c>
      <c r="H6" s="115" t="s">
        <v>92</v>
      </c>
      <c r="I6" s="116" t="s">
        <v>80</v>
      </c>
      <c r="J6" s="117" t="s">
        <v>81</v>
      </c>
      <c r="K6" s="118" t="s">
        <v>91</v>
      </c>
      <c r="L6" s="115" t="s">
        <v>92</v>
      </c>
      <c r="M6" s="116" t="s">
        <v>80</v>
      </c>
      <c r="N6" s="117" t="s">
        <v>81</v>
      </c>
      <c r="O6" s="118" t="s">
        <v>91</v>
      </c>
      <c r="P6" s="115" t="s">
        <v>92</v>
      </c>
      <c r="Q6" s="116" t="s">
        <v>80</v>
      </c>
      <c r="R6" s="117" t="s">
        <v>81</v>
      </c>
      <c r="S6" s="114" t="s">
        <v>91</v>
      </c>
      <c r="T6" s="115" t="s">
        <v>92</v>
      </c>
      <c r="U6" s="116" t="s">
        <v>80</v>
      </c>
      <c r="V6" s="117" t="s">
        <v>81</v>
      </c>
    </row>
    <row r="7" spans="2:22" ht="24" customHeight="1" x14ac:dyDescent="0.4">
      <c r="B7" s="156" t="s">
        <v>93</v>
      </c>
      <c r="C7" s="377">
        <v>44727</v>
      </c>
      <c r="D7" s="121">
        <f t="shared" ref="D7:D18" si="0">SUM(E7:F7)</f>
        <v>108914</v>
      </c>
      <c r="E7" s="120">
        <v>53384</v>
      </c>
      <c r="F7" s="122">
        <v>55530</v>
      </c>
      <c r="G7" s="123">
        <v>46209</v>
      </c>
      <c r="H7" s="124">
        <v>109406</v>
      </c>
      <c r="I7" s="125">
        <v>53545</v>
      </c>
      <c r="J7" s="126">
        <v>55861</v>
      </c>
      <c r="K7" s="127">
        <v>46737</v>
      </c>
      <c r="L7" s="124">
        <v>109388</v>
      </c>
      <c r="M7" s="125">
        <v>53486</v>
      </c>
      <c r="N7" s="126">
        <v>55902</v>
      </c>
      <c r="O7" s="127">
        <v>47315</v>
      </c>
      <c r="P7" s="124">
        <v>109988</v>
      </c>
      <c r="Q7" s="125">
        <v>53640</v>
      </c>
      <c r="R7" s="126">
        <v>56348</v>
      </c>
      <c r="S7" s="127">
        <v>47891</v>
      </c>
      <c r="T7" s="124">
        <v>109916</v>
      </c>
      <c r="U7" s="125">
        <v>53513</v>
      </c>
      <c r="V7" s="126">
        <v>56403</v>
      </c>
    </row>
    <row r="8" spans="2:22" ht="24" customHeight="1" x14ac:dyDescent="0.4">
      <c r="B8" s="164" t="s">
        <v>94</v>
      </c>
      <c r="C8" s="378">
        <v>44732</v>
      </c>
      <c r="D8" s="130">
        <f t="shared" si="0"/>
        <v>108878</v>
      </c>
      <c r="E8" s="129">
        <v>53356</v>
      </c>
      <c r="F8" s="131">
        <v>55522</v>
      </c>
      <c r="G8" s="132">
        <v>46229</v>
      </c>
      <c r="H8" s="133">
        <v>109395</v>
      </c>
      <c r="I8" s="134">
        <v>53505</v>
      </c>
      <c r="J8" s="135">
        <v>55890</v>
      </c>
      <c r="K8" s="136">
        <v>46781</v>
      </c>
      <c r="L8" s="133">
        <v>109427</v>
      </c>
      <c r="M8" s="134">
        <v>53490</v>
      </c>
      <c r="N8" s="135">
        <v>55937</v>
      </c>
      <c r="O8" s="136">
        <v>47385</v>
      </c>
      <c r="P8" s="133">
        <v>110013</v>
      </c>
      <c r="Q8" s="134">
        <v>53661</v>
      </c>
      <c r="R8" s="135">
        <v>56352</v>
      </c>
      <c r="S8" s="136">
        <v>47899</v>
      </c>
      <c r="T8" s="133">
        <v>109834</v>
      </c>
      <c r="U8" s="134">
        <v>53498</v>
      </c>
      <c r="V8" s="135">
        <v>56336</v>
      </c>
    </row>
    <row r="9" spans="2:22" ht="24" customHeight="1" x14ac:dyDescent="0.4">
      <c r="B9" s="164" t="s">
        <v>95</v>
      </c>
      <c r="C9" s="378">
        <v>44865</v>
      </c>
      <c r="D9" s="130">
        <f t="shared" si="0"/>
        <v>108999</v>
      </c>
      <c r="E9" s="129">
        <v>53447</v>
      </c>
      <c r="F9" s="131">
        <v>55552</v>
      </c>
      <c r="G9" s="132">
        <v>46295</v>
      </c>
      <c r="H9" s="133">
        <v>109409</v>
      </c>
      <c r="I9" s="134">
        <v>53500</v>
      </c>
      <c r="J9" s="135">
        <v>55909</v>
      </c>
      <c r="K9" s="136">
        <v>46802</v>
      </c>
      <c r="L9" s="133">
        <v>109382</v>
      </c>
      <c r="M9" s="134">
        <v>53465</v>
      </c>
      <c r="N9" s="135">
        <v>55917</v>
      </c>
      <c r="O9" s="136">
        <v>47403</v>
      </c>
      <c r="P9" s="133">
        <v>109981</v>
      </c>
      <c r="Q9" s="134">
        <v>53621</v>
      </c>
      <c r="R9" s="135">
        <v>56360</v>
      </c>
      <c r="S9" s="136">
        <v>47888</v>
      </c>
      <c r="T9" s="133">
        <v>109721</v>
      </c>
      <c r="U9" s="134">
        <v>53443</v>
      </c>
      <c r="V9" s="135">
        <v>56278</v>
      </c>
    </row>
    <row r="10" spans="2:22" ht="24" customHeight="1" x14ac:dyDescent="0.4">
      <c r="B10" s="164" t="s">
        <v>96</v>
      </c>
      <c r="C10" s="378">
        <v>45081</v>
      </c>
      <c r="D10" s="130">
        <f t="shared" si="0"/>
        <v>109109</v>
      </c>
      <c r="E10" s="129">
        <v>53479</v>
      </c>
      <c r="F10" s="131">
        <v>55630</v>
      </c>
      <c r="G10" s="132">
        <v>46408</v>
      </c>
      <c r="H10" s="133">
        <v>109384</v>
      </c>
      <c r="I10" s="134">
        <v>53488</v>
      </c>
      <c r="J10" s="135">
        <v>55896</v>
      </c>
      <c r="K10" s="136">
        <v>47031</v>
      </c>
      <c r="L10" s="133">
        <v>109472</v>
      </c>
      <c r="M10" s="134">
        <v>53474</v>
      </c>
      <c r="N10" s="135">
        <v>55998</v>
      </c>
      <c r="O10" s="136">
        <v>47602</v>
      </c>
      <c r="P10" s="133">
        <v>110024</v>
      </c>
      <c r="Q10" s="134">
        <v>53622</v>
      </c>
      <c r="R10" s="135">
        <v>56402</v>
      </c>
      <c r="S10" s="136">
        <v>48046</v>
      </c>
      <c r="T10" s="133">
        <v>109744</v>
      </c>
      <c r="U10" s="134">
        <v>53439</v>
      </c>
      <c r="V10" s="135">
        <v>56305</v>
      </c>
    </row>
    <row r="11" spans="2:22" ht="24" customHeight="1" x14ac:dyDescent="0.4">
      <c r="B11" s="164" t="s">
        <v>97</v>
      </c>
      <c r="C11" s="378">
        <v>45155</v>
      </c>
      <c r="D11" s="130">
        <f t="shared" si="0"/>
        <v>109148</v>
      </c>
      <c r="E11" s="129">
        <v>53465</v>
      </c>
      <c r="F11" s="131">
        <v>55683</v>
      </c>
      <c r="G11" s="132">
        <v>46545</v>
      </c>
      <c r="H11" s="133">
        <v>109435</v>
      </c>
      <c r="I11" s="134">
        <v>53482</v>
      </c>
      <c r="J11" s="135">
        <v>55953</v>
      </c>
      <c r="K11" s="136">
        <v>47118</v>
      </c>
      <c r="L11" s="133">
        <v>109476</v>
      </c>
      <c r="M11" s="134">
        <v>53453</v>
      </c>
      <c r="N11" s="135">
        <v>56023</v>
      </c>
      <c r="O11" s="136">
        <v>47715</v>
      </c>
      <c r="P11" s="133">
        <v>110095</v>
      </c>
      <c r="Q11" s="134">
        <v>53657</v>
      </c>
      <c r="R11" s="135">
        <v>56438</v>
      </c>
      <c r="S11" s="136">
        <v>48154</v>
      </c>
      <c r="T11" s="133">
        <v>109755</v>
      </c>
      <c r="U11" s="134">
        <v>53431</v>
      </c>
      <c r="V11" s="135">
        <v>56324</v>
      </c>
    </row>
    <row r="12" spans="2:22" ht="24" customHeight="1" x14ac:dyDescent="0.4">
      <c r="B12" s="164" t="s">
        <v>98</v>
      </c>
      <c r="C12" s="378">
        <v>45212</v>
      </c>
      <c r="D12" s="130">
        <f t="shared" si="0"/>
        <v>109174</v>
      </c>
      <c r="E12" s="129">
        <v>53487</v>
      </c>
      <c r="F12" s="131">
        <v>55687</v>
      </c>
      <c r="G12" s="132">
        <v>46629</v>
      </c>
      <c r="H12" s="133">
        <v>109489</v>
      </c>
      <c r="I12" s="134">
        <v>53545</v>
      </c>
      <c r="J12" s="135">
        <v>55944</v>
      </c>
      <c r="K12" s="136">
        <v>47108</v>
      </c>
      <c r="L12" s="133">
        <v>109438</v>
      </c>
      <c r="M12" s="134">
        <v>53432</v>
      </c>
      <c r="N12" s="135">
        <v>56006</v>
      </c>
      <c r="O12" s="136">
        <v>47701</v>
      </c>
      <c r="P12" s="133">
        <v>109991</v>
      </c>
      <c r="Q12" s="134">
        <v>53604</v>
      </c>
      <c r="R12" s="135">
        <v>56387</v>
      </c>
      <c r="S12" s="374">
        <v>48215</v>
      </c>
      <c r="T12" s="133">
        <v>109800</v>
      </c>
      <c r="U12" s="134">
        <v>53446</v>
      </c>
      <c r="V12" s="135">
        <v>56354</v>
      </c>
    </row>
    <row r="13" spans="2:22" ht="24" customHeight="1" x14ac:dyDescent="0.4">
      <c r="B13" s="164" t="s">
        <v>99</v>
      </c>
      <c r="C13" s="378">
        <v>45290</v>
      </c>
      <c r="D13" s="130">
        <f t="shared" si="0"/>
        <v>109208</v>
      </c>
      <c r="E13" s="129">
        <v>53537</v>
      </c>
      <c r="F13" s="131">
        <v>55671</v>
      </c>
      <c r="G13" s="132">
        <v>46632</v>
      </c>
      <c r="H13" s="133">
        <v>109495</v>
      </c>
      <c r="I13" s="134">
        <v>53562</v>
      </c>
      <c r="J13" s="135">
        <v>55933</v>
      </c>
      <c r="K13" s="136">
        <v>47146</v>
      </c>
      <c r="L13" s="133">
        <v>109384</v>
      </c>
      <c r="M13" s="134">
        <v>53408</v>
      </c>
      <c r="N13" s="135">
        <v>55976</v>
      </c>
      <c r="O13" s="136">
        <v>47773</v>
      </c>
      <c r="P13" s="133">
        <v>110033</v>
      </c>
      <c r="Q13" s="134">
        <v>53619</v>
      </c>
      <c r="R13" s="135">
        <v>56414</v>
      </c>
      <c r="S13" s="374">
        <v>48232</v>
      </c>
      <c r="T13" s="133">
        <v>109793</v>
      </c>
      <c r="U13" s="134">
        <v>53480</v>
      </c>
      <c r="V13" s="135">
        <v>56313</v>
      </c>
    </row>
    <row r="14" spans="2:22" ht="24" customHeight="1" x14ac:dyDescent="0.4">
      <c r="B14" s="164" t="s">
        <v>100</v>
      </c>
      <c r="C14" s="378">
        <v>45309</v>
      </c>
      <c r="D14" s="130">
        <f t="shared" si="0"/>
        <v>109204</v>
      </c>
      <c r="E14" s="129">
        <v>53516</v>
      </c>
      <c r="F14" s="131">
        <v>55688</v>
      </c>
      <c r="G14" s="132">
        <v>46680</v>
      </c>
      <c r="H14" s="133">
        <v>109484</v>
      </c>
      <c r="I14" s="134">
        <v>53560</v>
      </c>
      <c r="J14" s="135">
        <v>55924</v>
      </c>
      <c r="K14" s="136">
        <v>47211</v>
      </c>
      <c r="L14" s="133">
        <v>109396</v>
      </c>
      <c r="M14" s="134">
        <v>53415</v>
      </c>
      <c r="N14" s="135">
        <v>55981</v>
      </c>
      <c r="O14" s="136">
        <v>47810</v>
      </c>
      <c r="P14" s="133">
        <v>109996</v>
      </c>
      <c r="Q14" s="134">
        <v>53604</v>
      </c>
      <c r="R14" s="135">
        <v>56392</v>
      </c>
      <c r="S14" s="374">
        <v>48269</v>
      </c>
      <c r="T14" s="133">
        <v>109775</v>
      </c>
      <c r="U14" s="134">
        <v>53452</v>
      </c>
      <c r="V14" s="135">
        <v>56323</v>
      </c>
    </row>
    <row r="15" spans="2:22" ht="24" customHeight="1" x14ac:dyDescent="0.4">
      <c r="B15" s="164" t="s">
        <v>101</v>
      </c>
      <c r="C15" s="378">
        <v>45353</v>
      </c>
      <c r="D15" s="130">
        <f t="shared" si="0"/>
        <v>109214</v>
      </c>
      <c r="E15" s="129">
        <v>53492</v>
      </c>
      <c r="F15" s="131">
        <v>55722</v>
      </c>
      <c r="G15" s="132">
        <v>46704</v>
      </c>
      <c r="H15" s="133">
        <v>109429</v>
      </c>
      <c r="I15" s="134">
        <v>53510</v>
      </c>
      <c r="J15" s="135">
        <v>55919</v>
      </c>
      <c r="K15" s="136">
        <v>47196</v>
      </c>
      <c r="L15" s="133">
        <v>109305</v>
      </c>
      <c r="M15" s="134">
        <v>53372</v>
      </c>
      <c r="N15" s="135">
        <v>55933</v>
      </c>
      <c r="O15" s="136">
        <v>47830</v>
      </c>
      <c r="P15" s="133">
        <v>110031</v>
      </c>
      <c r="Q15" s="134">
        <v>53612</v>
      </c>
      <c r="R15" s="135">
        <v>56419</v>
      </c>
      <c r="S15" s="374">
        <v>48273</v>
      </c>
      <c r="T15" s="133">
        <v>109749</v>
      </c>
      <c r="U15" s="134">
        <v>53428</v>
      </c>
      <c r="V15" s="135">
        <v>56321</v>
      </c>
    </row>
    <row r="16" spans="2:22" ht="24" customHeight="1" x14ac:dyDescent="0.4">
      <c r="B16" s="164" t="s">
        <v>102</v>
      </c>
      <c r="C16" s="378">
        <v>45412</v>
      </c>
      <c r="D16" s="130">
        <f t="shared" si="0"/>
        <v>109238</v>
      </c>
      <c r="E16" s="129">
        <v>53507</v>
      </c>
      <c r="F16" s="131">
        <v>55731</v>
      </c>
      <c r="G16" s="132">
        <v>46815</v>
      </c>
      <c r="H16" s="133">
        <v>109525</v>
      </c>
      <c r="I16" s="134">
        <v>53566</v>
      </c>
      <c r="J16" s="135">
        <v>55959</v>
      </c>
      <c r="K16" s="136">
        <v>47259</v>
      </c>
      <c r="L16" s="133">
        <v>109321</v>
      </c>
      <c r="M16" s="134">
        <v>53378</v>
      </c>
      <c r="N16" s="135">
        <v>55943</v>
      </c>
      <c r="O16" s="136">
        <v>47860</v>
      </c>
      <c r="P16" s="133">
        <v>110041</v>
      </c>
      <c r="Q16" s="134">
        <v>53617</v>
      </c>
      <c r="R16" s="135">
        <v>56424</v>
      </c>
      <c r="S16" s="374">
        <v>48359</v>
      </c>
      <c r="T16" s="133">
        <v>109741</v>
      </c>
      <c r="U16" s="134">
        <v>53444</v>
      </c>
      <c r="V16" s="135">
        <v>56297</v>
      </c>
    </row>
    <row r="17" spans="2:22" ht="24" customHeight="1" x14ac:dyDescent="0.4">
      <c r="B17" s="164" t="s">
        <v>103</v>
      </c>
      <c r="C17" s="378">
        <v>45487</v>
      </c>
      <c r="D17" s="130">
        <f t="shared" si="0"/>
        <v>109304</v>
      </c>
      <c r="E17" s="129">
        <v>53557</v>
      </c>
      <c r="F17" s="131">
        <v>55747</v>
      </c>
      <c r="G17" s="132">
        <v>46826</v>
      </c>
      <c r="H17" s="133">
        <v>109511</v>
      </c>
      <c r="I17" s="134">
        <v>53527</v>
      </c>
      <c r="J17" s="135">
        <v>55984</v>
      </c>
      <c r="K17" s="136">
        <v>47328</v>
      </c>
      <c r="L17" s="133">
        <v>109349</v>
      </c>
      <c r="M17" s="134">
        <v>53396</v>
      </c>
      <c r="N17" s="135">
        <v>55953</v>
      </c>
      <c r="O17" s="136">
        <v>47872</v>
      </c>
      <c r="P17" s="133">
        <v>109944</v>
      </c>
      <c r="Q17" s="134">
        <v>53568</v>
      </c>
      <c r="R17" s="135">
        <v>56376</v>
      </c>
      <c r="S17" s="374">
        <v>48379</v>
      </c>
      <c r="T17" s="133">
        <v>109687</v>
      </c>
      <c r="U17" s="134">
        <v>53395</v>
      </c>
      <c r="V17" s="135">
        <v>56292</v>
      </c>
    </row>
    <row r="18" spans="2:22" ht="24" customHeight="1" thickBot="1" x14ac:dyDescent="0.45">
      <c r="B18" s="173" t="s">
        <v>104</v>
      </c>
      <c r="C18" s="379">
        <v>45563</v>
      </c>
      <c r="D18" s="138">
        <f t="shared" si="0"/>
        <v>109371</v>
      </c>
      <c r="E18" s="137">
        <v>53566</v>
      </c>
      <c r="F18" s="139">
        <v>55805</v>
      </c>
      <c r="G18" s="140">
        <v>46810</v>
      </c>
      <c r="H18" s="141">
        <v>109471</v>
      </c>
      <c r="I18" s="142">
        <v>53526</v>
      </c>
      <c r="J18" s="143">
        <v>55945</v>
      </c>
      <c r="K18" s="144">
        <v>47425</v>
      </c>
      <c r="L18" s="141">
        <v>109375</v>
      </c>
      <c r="M18" s="142">
        <v>53401</v>
      </c>
      <c r="N18" s="143">
        <v>55974</v>
      </c>
      <c r="O18" s="144">
        <v>47904</v>
      </c>
      <c r="P18" s="141">
        <v>109983</v>
      </c>
      <c r="Q18" s="142">
        <v>53568</v>
      </c>
      <c r="R18" s="143">
        <v>56415</v>
      </c>
      <c r="S18" s="375">
        <v>48427</v>
      </c>
      <c r="T18" s="141">
        <v>109676</v>
      </c>
      <c r="U18" s="142">
        <v>53384</v>
      </c>
      <c r="V18" s="143">
        <v>56292</v>
      </c>
    </row>
    <row r="19" spans="2:22" ht="20.25" customHeight="1" thickBot="1" x14ac:dyDescent="0.45">
      <c r="C19" s="147"/>
      <c r="D19" s="147"/>
      <c r="E19" s="147"/>
      <c r="F19" s="147"/>
      <c r="G19" s="147"/>
      <c r="H19" s="147"/>
      <c r="I19" s="148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</row>
    <row r="20" spans="2:22" ht="23.25" customHeight="1" x14ac:dyDescent="0.4">
      <c r="B20" s="149" t="s">
        <v>73</v>
      </c>
      <c r="C20" s="446"/>
      <c r="D20" s="441"/>
      <c r="E20" s="441"/>
      <c r="F20" s="442"/>
      <c r="G20" s="447">
        <v>3</v>
      </c>
      <c r="H20" s="438"/>
      <c r="I20" s="438"/>
      <c r="J20" s="439"/>
      <c r="K20" s="437">
        <v>4</v>
      </c>
      <c r="L20" s="438"/>
      <c r="M20" s="438"/>
      <c r="N20" s="439"/>
      <c r="O20" s="437">
        <v>5</v>
      </c>
      <c r="P20" s="438"/>
      <c r="Q20" s="438"/>
      <c r="R20" s="439"/>
      <c r="S20" s="440">
        <v>6</v>
      </c>
      <c r="T20" s="441"/>
      <c r="U20" s="441"/>
      <c r="V20" s="442"/>
    </row>
    <row r="21" spans="2:22" ht="31.5" customHeight="1" x14ac:dyDescent="0.4">
      <c r="B21" s="150" t="s">
        <v>2</v>
      </c>
      <c r="C21" s="151"/>
      <c r="D21" s="152"/>
      <c r="E21" s="153"/>
      <c r="F21" s="154"/>
      <c r="G21" s="118" t="s">
        <v>91</v>
      </c>
      <c r="H21" s="115" t="s">
        <v>92</v>
      </c>
      <c r="I21" s="116" t="s">
        <v>80</v>
      </c>
      <c r="J21" s="117" t="s">
        <v>81</v>
      </c>
      <c r="K21" s="114" t="s">
        <v>91</v>
      </c>
      <c r="L21" s="115" t="s">
        <v>92</v>
      </c>
      <c r="M21" s="116" t="s">
        <v>80</v>
      </c>
      <c r="N21" s="117" t="s">
        <v>81</v>
      </c>
      <c r="O21" s="114" t="s">
        <v>91</v>
      </c>
      <c r="P21" s="115" t="s">
        <v>92</v>
      </c>
      <c r="Q21" s="116" t="s">
        <v>80</v>
      </c>
      <c r="R21" s="117" t="s">
        <v>81</v>
      </c>
      <c r="S21" s="155" t="s">
        <v>91</v>
      </c>
      <c r="T21" s="152" t="s">
        <v>92</v>
      </c>
      <c r="U21" s="153" t="s">
        <v>80</v>
      </c>
      <c r="V21" s="154" t="s">
        <v>81</v>
      </c>
    </row>
    <row r="22" spans="2:22" ht="23.25" customHeight="1" x14ac:dyDescent="0.4">
      <c r="B22" s="156" t="s">
        <v>93</v>
      </c>
      <c r="C22" s="157"/>
      <c r="D22" s="158"/>
      <c r="E22" s="159"/>
      <c r="F22" s="160"/>
      <c r="G22" s="127">
        <v>47315</v>
      </c>
      <c r="H22" s="124">
        <v>109988</v>
      </c>
      <c r="I22" s="125">
        <v>53640</v>
      </c>
      <c r="J22" s="126">
        <v>56348</v>
      </c>
      <c r="K22" s="127">
        <v>47891</v>
      </c>
      <c r="L22" s="124">
        <v>109916</v>
      </c>
      <c r="M22" s="125">
        <v>53513</v>
      </c>
      <c r="N22" s="126">
        <v>56403</v>
      </c>
      <c r="O22" s="127">
        <v>48442</v>
      </c>
      <c r="P22" s="124">
        <v>109609</v>
      </c>
      <c r="Q22" s="125">
        <v>53318</v>
      </c>
      <c r="R22" s="126">
        <v>56291</v>
      </c>
      <c r="S22" s="322">
        <v>49155</v>
      </c>
      <c r="T22" s="161">
        <v>109602</v>
      </c>
      <c r="U22" s="162">
        <v>53237</v>
      </c>
      <c r="V22" s="163">
        <v>56365</v>
      </c>
    </row>
    <row r="23" spans="2:22" ht="23.25" customHeight="1" x14ac:dyDescent="0.4">
      <c r="B23" s="164" t="s">
        <v>94</v>
      </c>
      <c r="C23" s="165"/>
      <c r="D23" s="166"/>
      <c r="E23" s="167"/>
      <c r="F23" s="168"/>
      <c r="G23" s="136">
        <v>47385</v>
      </c>
      <c r="H23" s="133">
        <v>110013</v>
      </c>
      <c r="I23" s="134">
        <v>53661</v>
      </c>
      <c r="J23" s="135">
        <v>56352</v>
      </c>
      <c r="K23" s="136">
        <v>47899</v>
      </c>
      <c r="L23" s="133">
        <v>109834</v>
      </c>
      <c r="M23" s="134">
        <v>53498</v>
      </c>
      <c r="N23" s="135">
        <v>56336</v>
      </c>
      <c r="O23" s="136">
        <v>48426</v>
      </c>
      <c r="P23" s="133">
        <v>109490</v>
      </c>
      <c r="Q23" s="134">
        <v>53251</v>
      </c>
      <c r="R23" s="135">
        <v>56239</v>
      </c>
      <c r="S23" s="323">
        <v>49185</v>
      </c>
      <c r="T23" s="170">
        <v>109600</v>
      </c>
      <c r="U23" s="171">
        <v>53245</v>
      </c>
      <c r="V23" s="172">
        <v>56355</v>
      </c>
    </row>
    <row r="24" spans="2:22" ht="23.25" customHeight="1" x14ac:dyDescent="0.4">
      <c r="B24" s="164" t="s">
        <v>95</v>
      </c>
      <c r="C24" s="165"/>
      <c r="D24" s="166"/>
      <c r="E24" s="167"/>
      <c r="F24" s="168"/>
      <c r="G24" s="136">
        <v>47403</v>
      </c>
      <c r="H24" s="133">
        <v>109981</v>
      </c>
      <c r="I24" s="134">
        <v>53621</v>
      </c>
      <c r="J24" s="135">
        <v>56360</v>
      </c>
      <c r="K24" s="136">
        <v>47888</v>
      </c>
      <c r="L24" s="133">
        <v>109721</v>
      </c>
      <c r="M24" s="134">
        <v>53443</v>
      </c>
      <c r="N24" s="135">
        <v>56278</v>
      </c>
      <c r="O24" s="136">
        <v>48457</v>
      </c>
      <c r="P24" s="133">
        <v>109435</v>
      </c>
      <c r="Q24" s="134">
        <v>53242</v>
      </c>
      <c r="R24" s="135">
        <v>56193</v>
      </c>
      <c r="S24" s="323">
        <v>49223</v>
      </c>
      <c r="T24" s="170">
        <v>109578</v>
      </c>
      <c r="U24" s="171">
        <v>53257</v>
      </c>
      <c r="V24" s="172">
        <v>56321</v>
      </c>
    </row>
    <row r="25" spans="2:22" ht="23.25" customHeight="1" x14ac:dyDescent="0.4">
      <c r="B25" s="164" t="s">
        <v>96</v>
      </c>
      <c r="C25" s="165"/>
      <c r="D25" s="166"/>
      <c r="E25" s="167"/>
      <c r="F25" s="168"/>
      <c r="G25" s="136">
        <v>47602</v>
      </c>
      <c r="H25" s="133">
        <v>110024</v>
      </c>
      <c r="I25" s="134">
        <v>53622</v>
      </c>
      <c r="J25" s="135">
        <v>56402</v>
      </c>
      <c r="K25" s="136">
        <v>48046</v>
      </c>
      <c r="L25" s="133">
        <v>109744</v>
      </c>
      <c r="M25" s="134">
        <v>53439</v>
      </c>
      <c r="N25" s="135">
        <v>56305</v>
      </c>
      <c r="O25" s="136">
        <v>48677</v>
      </c>
      <c r="P25" s="133">
        <v>109509</v>
      </c>
      <c r="Q25" s="134">
        <v>53253</v>
      </c>
      <c r="R25" s="135">
        <v>56256</v>
      </c>
      <c r="S25" s="323">
        <v>49464</v>
      </c>
      <c r="T25" s="170">
        <v>109631</v>
      </c>
      <c r="U25" s="171">
        <v>53279</v>
      </c>
      <c r="V25" s="172">
        <v>56352</v>
      </c>
    </row>
    <row r="26" spans="2:22" ht="23.25" customHeight="1" x14ac:dyDescent="0.4">
      <c r="B26" s="164" t="s">
        <v>97</v>
      </c>
      <c r="C26" s="165"/>
      <c r="D26" s="166"/>
      <c r="E26" s="167"/>
      <c r="F26" s="168"/>
      <c r="G26" s="136">
        <v>47715</v>
      </c>
      <c r="H26" s="133">
        <v>110095</v>
      </c>
      <c r="I26" s="134">
        <v>53657</v>
      </c>
      <c r="J26" s="135">
        <v>56438</v>
      </c>
      <c r="K26" s="136">
        <v>48154</v>
      </c>
      <c r="L26" s="133">
        <v>109755</v>
      </c>
      <c r="M26" s="134">
        <v>53431</v>
      </c>
      <c r="N26" s="135">
        <v>56324</v>
      </c>
      <c r="O26" s="136">
        <v>48771</v>
      </c>
      <c r="P26" s="133">
        <v>109510</v>
      </c>
      <c r="Q26" s="134">
        <v>53214</v>
      </c>
      <c r="R26" s="135">
        <v>56296</v>
      </c>
      <c r="S26" s="323">
        <v>49575</v>
      </c>
      <c r="T26" s="170">
        <v>109700</v>
      </c>
      <c r="U26" s="171">
        <v>53299</v>
      </c>
      <c r="V26" s="172">
        <v>56401</v>
      </c>
    </row>
    <row r="27" spans="2:22" ht="23.25" customHeight="1" x14ac:dyDescent="0.4">
      <c r="B27" s="164" t="s">
        <v>98</v>
      </c>
      <c r="C27" s="165"/>
      <c r="D27" s="166"/>
      <c r="E27" s="167"/>
      <c r="F27" s="168"/>
      <c r="G27" s="136">
        <v>47701</v>
      </c>
      <c r="H27" s="133">
        <v>109991</v>
      </c>
      <c r="I27" s="134">
        <v>53604</v>
      </c>
      <c r="J27" s="135">
        <v>56387</v>
      </c>
      <c r="K27" s="374">
        <v>48215</v>
      </c>
      <c r="L27" s="133">
        <v>109800</v>
      </c>
      <c r="M27" s="134">
        <v>53446</v>
      </c>
      <c r="N27" s="135">
        <v>56354</v>
      </c>
      <c r="O27" s="374">
        <v>48868</v>
      </c>
      <c r="P27" s="133">
        <v>109581</v>
      </c>
      <c r="Q27" s="134">
        <v>53256</v>
      </c>
      <c r="R27" s="135">
        <v>56325</v>
      </c>
      <c r="S27" s="169">
        <v>49693</v>
      </c>
      <c r="T27" s="170">
        <v>109768</v>
      </c>
      <c r="U27" s="171">
        <v>53341</v>
      </c>
      <c r="V27" s="172">
        <v>56427</v>
      </c>
    </row>
    <row r="28" spans="2:22" ht="23.25" customHeight="1" x14ac:dyDescent="0.4">
      <c r="B28" s="164" t="s">
        <v>99</v>
      </c>
      <c r="C28" s="165"/>
      <c r="D28" s="166"/>
      <c r="E28" s="167"/>
      <c r="F28" s="168"/>
      <c r="G28" s="136">
        <v>47773</v>
      </c>
      <c r="H28" s="133">
        <v>110033</v>
      </c>
      <c r="I28" s="134">
        <v>53619</v>
      </c>
      <c r="J28" s="135">
        <v>56414</v>
      </c>
      <c r="K28" s="374">
        <v>48232</v>
      </c>
      <c r="L28" s="133">
        <v>109793</v>
      </c>
      <c r="M28" s="134">
        <v>53480</v>
      </c>
      <c r="N28" s="135">
        <v>56313</v>
      </c>
      <c r="O28" s="374">
        <v>48849</v>
      </c>
      <c r="P28" s="133">
        <v>109525</v>
      </c>
      <c r="Q28" s="134">
        <v>53229</v>
      </c>
      <c r="R28" s="135">
        <v>56296</v>
      </c>
      <c r="S28" s="169">
        <v>49738</v>
      </c>
      <c r="T28" s="170">
        <v>109755</v>
      </c>
      <c r="U28" s="171">
        <v>53316</v>
      </c>
      <c r="V28" s="172">
        <v>56439</v>
      </c>
    </row>
    <row r="29" spans="2:22" ht="23.25" customHeight="1" x14ac:dyDescent="0.4">
      <c r="B29" s="164" t="s">
        <v>100</v>
      </c>
      <c r="C29" s="165"/>
      <c r="D29" s="166"/>
      <c r="E29" s="167"/>
      <c r="F29" s="168"/>
      <c r="G29" s="136">
        <v>47810</v>
      </c>
      <c r="H29" s="133">
        <v>109996</v>
      </c>
      <c r="I29" s="134">
        <v>53604</v>
      </c>
      <c r="J29" s="135">
        <v>56392</v>
      </c>
      <c r="K29" s="374">
        <v>48269</v>
      </c>
      <c r="L29" s="133">
        <v>109775</v>
      </c>
      <c r="M29" s="134">
        <v>53452</v>
      </c>
      <c r="N29" s="135">
        <v>56323</v>
      </c>
      <c r="O29" s="374">
        <v>48826</v>
      </c>
      <c r="P29" s="133">
        <v>109463</v>
      </c>
      <c r="Q29" s="134">
        <v>53214</v>
      </c>
      <c r="R29" s="135">
        <v>56249</v>
      </c>
      <c r="S29" s="169">
        <v>49738</v>
      </c>
      <c r="T29" s="170">
        <v>109697</v>
      </c>
      <c r="U29" s="171">
        <v>53286</v>
      </c>
      <c r="V29" s="172">
        <v>56411</v>
      </c>
    </row>
    <row r="30" spans="2:22" ht="23.25" customHeight="1" x14ac:dyDescent="0.4">
      <c r="B30" s="164" t="s">
        <v>101</v>
      </c>
      <c r="C30" s="165"/>
      <c r="D30" s="166"/>
      <c r="E30" s="167"/>
      <c r="F30" s="168"/>
      <c r="G30" s="136">
        <v>47830</v>
      </c>
      <c r="H30" s="133">
        <v>110031</v>
      </c>
      <c r="I30" s="134">
        <v>53612</v>
      </c>
      <c r="J30" s="135">
        <v>56419</v>
      </c>
      <c r="K30" s="374">
        <v>48273</v>
      </c>
      <c r="L30" s="133">
        <v>109749</v>
      </c>
      <c r="M30" s="134">
        <v>53428</v>
      </c>
      <c r="N30" s="135">
        <v>56321</v>
      </c>
      <c r="O30" s="374">
        <v>48876</v>
      </c>
      <c r="P30" s="133">
        <v>109422</v>
      </c>
      <c r="Q30" s="134">
        <v>53186</v>
      </c>
      <c r="R30" s="135">
        <v>56236</v>
      </c>
      <c r="S30" s="169">
        <v>49774</v>
      </c>
      <c r="T30" s="170">
        <v>109699</v>
      </c>
      <c r="U30" s="171">
        <v>53298</v>
      </c>
      <c r="V30" s="172">
        <v>56401</v>
      </c>
    </row>
    <row r="31" spans="2:22" ht="23.25" customHeight="1" x14ac:dyDescent="0.4">
      <c r="B31" s="164" t="s">
        <v>102</v>
      </c>
      <c r="C31" s="165"/>
      <c r="D31" s="166"/>
      <c r="E31" s="167"/>
      <c r="F31" s="168"/>
      <c r="G31" s="136">
        <v>47860</v>
      </c>
      <c r="H31" s="133">
        <v>110041</v>
      </c>
      <c r="I31" s="134">
        <v>53617</v>
      </c>
      <c r="J31" s="135">
        <v>56424</v>
      </c>
      <c r="K31" s="374">
        <v>48359</v>
      </c>
      <c r="L31" s="133">
        <v>109741</v>
      </c>
      <c r="M31" s="134">
        <v>53444</v>
      </c>
      <c r="N31" s="135">
        <v>56297</v>
      </c>
      <c r="O31" s="374">
        <v>48908</v>
      </c>
      <c r="P31" s="133">
        <v>109407</v>
      </c>
      <c r="Q31" s="134">
        <v>53169</v>
      </c>
      <c r="R31" s="135">
        <v>56238</v>
      </c>
      <c r="S31" s="169">
        <v>49801</v>
      </c>
      <c r="T31" s="170">
        <v>109674</v>
      </c>
      <c r="U31" s="171">
        <v>53296</v>
      </c>
      <c r="V31" s="172">
        <v>56378</v>
      </c>
    </row>
    <row r="32" spans="2:22" ht="23.25" customHeight="1" x14ac:dyDescent="0.4">
      <c r="B32" s="164" t="s">
        <v>103</v>
      </c>
      <c r="C32" s="165"/>
      <c r="D32" s="166"/>
      <c r="E32" s="167"/>
      <c r="F32" s="168"/>
      <c r="G32" s="136">
        <v>47872</v>
      </c>
      <c r="H32" s="133">
        <v>109944</v>
      </c>
      <c r="I32" s="134">
        <v>53568</v>
      </c>
      <c r="J32" s="135">
        <v>56376</v>
      </c>
      <c r="K32" s="374">
        <v>48379</v>
      </c>
      <c r="L32" s="133">
        <v>109687</v>
      </c>
      <c r="M32" s="134">
        <v>53395</v>
      </c>
      <c r="N32" s="135">
        <v>56292</v>
      </c>
      <c r="O32" s="374">
        <v>48908</v>
      </c>
      <c r="P32" s="133">
        <v>109443</v>
      </c>
      <c r="Q32" s="134">
        <v>53187</v>
      </c>
      <c r="R32" s="135">
        <v>56256</v>
      </c>
      <c r="S32" s="169">
        <v>49879</v>
      </c>
      <c r="T32" s="170">
        <v>109762</v>
      </c>
      <c r="U32" s="171">
        <v>53336</v>
      </c>
      <c r="V32" s="172">
        <v>56426</v>
      </c>
    </row>
    <row r="33" spans="2:22" ht="23.25" customHeight="1" thickBot="1" x14ac:dyDescent="0.45">
      <c r="B33" s="173" t="s">
        <v>104</v>
      </c>
      <c r="C33" s="174"/>
      <c r="D33" s="175"/>
      <c r="E33" s="176"/>
      <c r="F33" s="177"/>
      <c r="G33" s="144">
        <v>47904</v>
      </c>
      <c r="H33" s="141">
        <v>109983</v>
      </c>
      <c r="I33" s="145">
        <v>53568</v>
      </c>
      <c r="J33" s="146">
        <v>56415</v>
      </c>
      <c r="K33" s="375">
        <v>48427</v>
      </c>
      <c r="L33" s="141">
        <v>109676</v>
      </c>
      <c r="M33" s="142">
        <v>53384</v>
      </c>
      <c r="N33" s="143">
        <v>56292</v>
      </c>
      <c r="O33" s="375">
        <v>49041</v>
      </c>
      <c r="P33" s="141">
        <v>109427</v>
      </c>
      <c r="Q33" s="142">
        <v>53169</v>
      </c>
      <c r="R33" s="143">
        <v>56258</v>
      </c>
      <c r="S33" s="178">
        <v>49901</v>
      </c>
      <c r="T33" s="179">
        <v>109771</v>
      </c>
      <c r="U33" s="180">
        <v>56337</v>
      </c>
      <c r="V33" s="181">
        <v>56434</v>
      </c>
    </row>
    <row r="34" spans="2:22" ht="20.25" customHeight="1" x14ac:dyDescent="0.4">
      <c r="B34" s="435" t="s">
        <v>105</v>
      </c>
      <c r="C34" s="435"/>
      <c r="D34" s="435"/>
      <c r="E34" s="435"/>
      <c r="F34" s="435"/>
      <c r="G34" s="435"/>
      <c r="H34" s="435"/>
      <c r="I34" s="435"/>
      <c r="J34" s="435"/>
      <c r="K34" s="436"/>
      <c r="L34" s="436"/>
      <c r="M34" s="436"/>
      <c r="N34" s="436"/>
      <c r="O34" s="436"/>
      <c r="P34" s="436"/>
      <c r="Q34" s="436"/>
      <c r="R34" s="436"/>
      <c r="S34" s="409"/>
      <c r="T34" s="409"/>
      <c r="U34" s="409"/>
      <c r="V34" s="409"/>
    </row>
  </sheetData>
  <mergeCells count="13">
    <mergeCell ref="B34:R34"/>
    <mergeCell ref="S5:V5"/>
    <mergeCell ref="S20:V20"/>
    <mergeCell ref="B3:R3"/>
    <mergeCell ref="C20:F20"/>
    <mergeCell ref="G20:J20"/>
    <mergeCell ref="O20:R20"/>
    <mergeCell ref="H4:J4"/>
    <mergeCell ref="C5:F5"/>
    <mergeCell ref="G5:J5"/>
    <mergeCell ref="O5:R5"/>
    <mergeCell ref="K5:N5"/>
    <mergeCell ref="K20:N20"/>
  </mergeCells>
  <phoneticPr fontId="3"/>
  <printOptions horizontalCentered="1"/>
  <pageMargins left="0.51181102362204722" right="0.47244094488188981" top="0.51181102362204722" bottom="0.35433070866141736" header="0.35433070866141736" footer="0.19685039370078741"/>
  <pageSetup paperSize="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I143"/>
  <sheetViews>
    <sheetView showGridLines="0" showRuler="0" zoomScale="55" zoomScaleNormal="55" zoomScaleSheetLayoutView="90" zoomScalePageLayoutView="70" workbookViewId="0">
      <selection activeCell="J6" sqref="J6"/>
    </sheetView>
  </sheetViews>
  <sheetFormatPr defaultRowHeight="13.5" x14ac:dyDescent="0.4"/>
  <cols>
    <col min="1" max="1" width="9" style="412"/>
    <col min="2" max="2" width="11.875" style="412" bestFit="1" customWidth="1"/>
    <col min="3" max="3" width="8.875" style="412" customWidth="1"/>
    <col min="4" max="7" width="18.625" style="412" customWidth="1"/>
    <col min="8" max="16384" width="9" style="412"/>
  </cols>
  <sheetData>
    <row r="2" spans="2:9" ht="21" x14ac:dyDescent="0.4">
      <c r="B2" s="466" t="s">
        <v>257</v>
      </c>
      <c r="C2" s="467"/>
      <c r="D2" s="467"/>
      <c r="E2" s="467"/>
      <c r="F2" s="467"/>
      <c r="G2" s="467"/>
    </row>
    <row r="3" spans="2:9" ht="20.25" customHeight="1" thickBot="1" x14ac:dyDescent="0.2">
      <c r="B3" s="182"/>
      <c r="C3" s="182"/>
      <c r="D3" s="182"/>
      <c r="E3" s="182"/>
      <c r="F3" s="468" t="s">
        <v>272</v>
      </c>
      <c r="G3" s="468"/>
    </row>
    <row r="4" spans="2:9" ht="23.25" customHeight="1" x14ac:dyDescent="0.4">
      <c r="B4" s="458" t="s">
        <v>106</v>
      </c>
      <c r="C4" s="459"/>
      <c r="D4" s="469" t="s">
        <v>107</v>
      </c>
      <c r="E4" s="459" t="s">
        <v>108</v>
      </c>
      <c r="F4" s="459"/>
      <c r="G4" s="471"/>
      <c r="I4" s="47"/>
    </row>
    <row r="5" spans="2:9" ht="23.25" customHeight="1" x14ac:dyDescent="0.4">
      <c r="B5" s="460"/>
      <c r="C5" s="461"/>
      <c r="D5" s="470"/>
      <c r="E5" s="410" t="s">
        <v>109</v>
      </c>
      <c r="F5" s="183" t="s">
        <v>80</v>
      </c>
      <c r="G5" s="184" t="s">
        <v>81</v>
      </c>
    </row>
    <row r="6" spans="2:9" s="411" customFormat="1" ht="20.25" customHeight="1" x14ac:dyDescent="0.4">
      <c r="B6" s="472" t="s">
        <v>110</v>
      </c>
      <c r="C6" s="473"/>
      <c r="D6" s="301">
        <v>49952</v>
      </c>
      <c r="E6" s="301">
        <v>109802</v>
      </c>
      <c r="F6" s="301">
        <v>53359</v>
      </c>
      <c r="G6" s="302">
        <v>56443</v>
      </c>
    </row>
    <row r="7" spans="2:9" s="411" customFormat="1" ht="20.25" hidden="1" customHeight="1" x14ac:dyDescent="0.4">
      <c r="B7" s="454" t="s">
        <v>110</v>
      </c>
      <c r="C7" s="455"/>
      <c r="D7" s="303"/>
      <c r="E7" s="303"/>
      <c r="F7" s="303"/>
      <c r="G7" s="304"/>
      <c r="H7" s="411" t="s">
        <v>111</v>
      </c>
    </row>
    <row r="8" spans="2:9" s="411" customFormat="1" ht="10.5" customHeight="1" x14ac:dyDescent="0.4">
      <c r="B8" s="185"/>
      <c r="C8" s="186"/>
      <c r="D8" s="305"/>
      <c r="E8" s="305"/>
      <c r="F8" s="305"/>
      <c r="G8" s="306"/>
    </row>
    <row r="9" spans="2:9" s="189" customFormat="1" ht="14.25" x14ac:dyDescent="0.4">
      <c r="B9" s="187" t="s">
        <v>112</v>
      </c>
      <c r="C9" s="188"/>
      <c r="D9" s="307">
        <v>1783</v>
      </c>
      <c r="E9" s="307">
        <v>3836</v>
      </c>
      <c r="F9" s="307">
        <v>1870</v>
      </c>
      <c r="G9" s="308">
        <v>1966</v>
      </c>
    </row>
    <row r="10" spans="2:9" x14ac:dyDescent="0.4">
      <c r="B10" s="190" t="s">
        <v>112</v>
      </c>
      <c r="C10" s="191" t="s">
        <v>113</v>
      </c>
      <c r="D10" s="309">
        <v>719</v>
      </c>
      <c r="E10" s="309">
        <v>1469</v>
      </c>
      <c r="F10" s="309">
        <v>714</v>
      </c>
      <c r="G10" s="310">
        <v>755</v>
      </c>
    </row>
    <row r="11" spans="2:9" x14ac:dyDescent="0.4">
      <c r="B11" s="190"/>
      <c r="C11" s="191" t="s">
        <v>114</v>
      </c>
      <c r="D11" s="309">
        <v>588</v>
      </c>
      <c r="E11" s="309">
        <v>1323</v>
      </c>
      <c r="F11" s="309">
        <v>659</v>
      </c>
      <c r="G11" s="310">
        <v>664</v>
      </c>
    </row>
    <row r="12" spans="2:9" x14ac:dyDescent="0.4">
      <c r="B12" s="190"/>
      <c r="C12" s="191" t="s">
        <v>115</v>
      </c>
      <c r="D12" s="309">
        <v>476</v>
      </c>
      <c r="E12" s="309">
        <v>1044</v>
      </c>
      <c r="F12" s="309">
        <v>497</v>
      </c>
      <c r="G12" s="310">
        <v>547</v>
      </c>
    </row>
    <row r="13" spans="2:9" ht="10.5" customHeight="1" x14ac:dyDescent="0.4">
      <c r="B13" s="190"/>
      <c r="C13" s="191"/>
      <c r="D13" s="309"/>
      <c r="E13" s="309"/>
      <c r="F13" s="309"/>
      <c r="G13" s="311"/>
    </row>
    <row r="14" spans="2:9" s="189" customFormat="1" ht="14.25" x14ac:dyDescent="0.4">
      <c r="B14" s="187" t="s">
        <v>116</v>
      </c>
      <c r="C14" s="192"/>
      <c r="D14" s="307">
        <v>4742</v>
      </c>
      <c r="E14" s="307">
        <v>10505</v>
      </c>
      <c r="F14" s="307">
        <v>5064</v>
      </c>
      <c r="G14" s="308">
        <v>5441</v>
      </c>
    </row>
    <row r="15" spans="2:9" x14ac:dyDescent="0.4">
      <c r="B15" s="190" t="s">
        <v>116</v>
      </c>
      <c r="C15" s="191" t="s">
        <v>113</v>
      </c>
      <c r="D15" s="309">
        <v>488</v>
      </c>
      <c r="E15" s="309">
        <v>935</v>
      </c>
      <c r="F15" s="309">
        <v>440</v>
      </c>
      <c r="G15" s="310">
        <v>495</v>
      </c>
    </row>
    <row r="16" spans="2:9" x14ac:dyDescent="0.4">
      <c r="B16" s="190"/>
      <c r="C16" s="191" t="s">
        <v>114</v>
      </c>
      <c r="D16" s="309">
        <v>748</v>
      </c>
      <c r="E16" s="309">
        <v>1693</v>
      </c>
      <c r="F16" s="309">
        <v>810</v>
      </c>
      <c r="G16" s="310">
        <v>883</v>
      </c>
    </row>
    <row r="17" spans="2:7" x14ac:dyDescent="0.4">
      <c r="B17" s="190"/>
      <c r="C17" s="191" t="s">
        <v>115</v>
      </c>
      <c r="D17" s="309">
        <v>563</v>
      </c>
      <c r="E17" s="309">
        <v>1288</v>
      </c>
      <c r="F17" s="309">
        <v>612</v>
      </c>
      <c r="G17" s="310">
        <v>676</v>
      </c>
    </row>
    <row r="18" spans="2:7" x14ac:dyDescent="0.4">
      <c r="B18" s="190"/>
      <c r="C18" s="191" t="s">
        <v>117</v>
      </c>
      <c r="D18" s="309">
        <v>404</v>
      </c>
      <c r="E18" s="309">
        <v>886</v>
      </c>
      <c r="F18" s="309">
        <v>444</v>
      </c>
      <c r="G18" s="310">
        <v>442</v>
      </c>
    </row>
    <row r="19" spans="2:7" x14ac:dyDescent="0.4">
      <c r="B19" s="190"/>
      <c r="C19" s="191" t="s">
        <v>118</v>
      </c>
      <c r="D19" s="309">
        <v>627</v>
      </c>
      <c r="E19" s="309">
        <v>1303</v>
      </c>
      <c r="F19" s="309">
        <v>627</v>
      </c>
      <c r="G19" s="310">
        <v>676</v>
      </c>
    </row>
    <row r="20" spans="2:7" x14ac:dyDescent="0.4">
      <c r="B20" s="190"/>
      <c r="C20" s="191" t="s">
        <v>119</v>
      </c>
      <c r="D20" s="309">
        <v>234</v>
      </c>
      <c r="E20" s="309">
        <v>483</v>
      </c>
      <c r="F20" s="309">
        <v>242</v>
      </c>
      <c r="G20" s="310">
        <v>241</v>
      </c>
    </row>
    <row r="21" spans="2:7" x14ac:dyDescent="0.4">
      <c r="B21" s="190"/>
      <c r="C21" s="191" t="s">
        <v>120</v>
      </c>
      <c r="D21" s="309">
        <v>652</v>
      </c>
      <c r="E21" s="309">
        <v>1601</v>
      </c>
      <c r="F21" s="309">
        <v>784</v>
      </c>
      <c r="G21" s="310">
        <v>817</v>
      </c>
    </row>
    <row r="22" spans="2:7" x14ac:dyDescent="0.4">
      <c r="B22" s="190"/>
      <c r="C22" s="191" t="s">
        <v>121</v>
      </c>
      <c r="D22" s="309">
        <v>397</v>
      </c>
      <c r="E22" s="309">
        <v>839</v>
      </c>
      <c r="F22" s="309">
        <v>385</v>
      </c>
      <c r="G22" s="310">
        <v>454</v>
      </c>
    </row>
    <row r="23" spans="2:7" x14ac:dyDescent="0.4">
      <c r="B23" s="190"/>
      <c r="C23" s="191" t="s">
        <v>122</v>
      </c>
      <c r="D23" s="309">
        <v>629</v>
      </c>
      <c r="E23" s="309">
        <v>1477</v>
      </c>
      <c r="F23" s="309">
        <v>720</v>
      </c>
      <c r="G23" s="310">
        <v>757</v>
      </c>
    </row>
    <row r="24" spans="2:7" ht="10.5" customHeight="1" x14ac:dyDescent="0.4">
      <c r="B24" s="190"/>
      <c r="C24" s="191"/>
      <c r="D24" s="309"/>
      <c r="E24" s="309"/>
      <c r="F24" s="309"/>
      <c r="G24" s="311"/>
    </row>
    <row r="25" spans="2:7" s="189" customFormat="1" ht="14.25" x14ac:dyDescent="0.4">
      <c r="B25" s="187" t="s">
        <v>123</v>
      </c>
      <c r="C25" s="192"/>
      <c r="D25" s="307">
        <v>2085</v>
      </c>
      <c r="E25" s="307">
        <v>4249</v>
      </c>
      <c r="F25" s="307">
        <v>2096</v>
      </c>
      <c r="G25" s="308">
        <v>2153</v>
      </c>
    </row>
    <row r="26" spans="2:7" x14ac:dyDescent="0.4">
      <c r="B26" s="190" t="s">
        <v>123</v>
      </c>
      <c r="C26" s="191" t="s">
        <v>113</v>
      </c>
      <c r="D26" s="309">
        <v>368</v>
      </c>
      <c r="E26" s="309">
        <v>800</v>
      </c>
      <c r="F26" s="309">
        <v>393</v>
      </c>
      <c r="G26" s="310">
        <v>407</v>
      </c>
    </row>
    <row r="27" spans="2:7" x14ac:dyDescent="0.4">
      <c r="B27" s="190"/>
      <c r="C27" s="191" t="s">
        <v>114</v>
      </c>
      <c r="D27" s="309">
        <v>1038</v>
      </c>
      <c r="E27" s="309">
        <v>2088</v>
      </c>
      <c r="F27" s="309">
        <v>1045</v>
      </c>
      <c r="G27" s="310">
        <v>1043</v>
      </c>
    </row>
    <row r="28" spans="2:7" x14ac:dyDescent="0.4">
      <c r="B28" s="190"/>
      <c r="C28" s="191" t="s">
        <v>115</v>
      </c>
      <c r="D28" s="309">
        <v>679</v>
      </c>
      <c r="E28" s="309">
        <v>1361</v>
      </c>
      <c r="F28" s="309">
        <v>658</v>
      </c>
      <c r="G28" s="310">
        <v>703</v>
      </c>
    </row>
    <row r="29" spans="2:7" ht="10.5" customHeight="1" x14ac:dyDescent="0.4">
      <c r="B29" s="190"/>
      <c r="C29" s="191"/>
      <c r="D29" s="309"/>
      <c r="E29" s="309"/>
      <c r="F29" s="309"/>
      <c r="G29" s="311"/>
    </row>
    <row r="30" spans="2:7" s="189" customFormat="1" ht="14.25" x14ac:dyDescent="0.4">
      <c r="B30" s="187" t="s">
        <v>124</v>
      </c>
      <c r="C30" s="192"/>
      <c r="D30" s="307">
        <v>1741</v>
      </c>
      <c r="E30" s="307">
        <v>3991</v>
      </c>
      <c r="F30" s="307">
        <v>1997</v>
      </c>
      <c r="G30" s="308">
        <v>1994</v>
      </c>
    </row>
    <row r="31" spans="2:7" x14ac:dyDescent="0.4">
      <c r="B31" s="190" t="s">
        <v>124</v>
      </c>
      <c r="C31" s="191" t="s">
        <v>113</v>
      </c>
      <c r="D31" s="309">
        <v>561</v>
      </c>
      <c r="E31" s="309">
        <v>1239</v>
      </c>
      <c r="F31" s="309">
        <v>601</v>
      </c>
      <c r="G31" s="310">
        <v>638</v>
      </c>
    </row>
    <row r="32" spans="2:7" x14ac:dyDescent="0.4">
      <c r="B32" s="190"/>
      <c r="C32" s="191" t="s">
        <v>114</v>
      </c>
      <c r="D32" s="309">
        <v>357</v>
      </c>
      <c r="E32" s="309">
        <v>901</v>
      </c>
      <c r="F32" s="309">
        <v>452</v>
      </c>
      <c r="G32" s="310">
        <v>449</v>
      </c>
    </row>
    <row r="33" spans="2:7" x14ac:dyDescent="0.4">
      <c r="B33" s="190"/>
      <c r="C33" s="191" t="s">
        <v>115</v>
      </c>
      <c r="D33" s="309">
        <v>259</v>
      </c>
      <c r="E33" s="309">
        <v>555</v>
      </c>
      <c r="F33" s="309">
        <v>286</v>
      </c>
      <c r="G33" s="310">
        <v>269</v>
      </c>
    </row>
    <row r="34" spans="2:7" x14ac:dyDescent="0.4">
      <c r="B34" s="190"/>
      <c r="C34" s="191" t="s">
        <v>117</v>
      </c>
      <c r="D34" s="309">
        <v>564</v>
      </c>
      <c r="E34" s="309">
        <v>1296</v>
      </c>
      <c r="F34" s="309">
        <v>658</v>
      </c>
      <c r="G34" s="310">
        <v>638</v>
      </c>
    </row>
    <row r="35" spans="2:7" ht="10.5" customHeight="1" x14ac:dyDescent="0.4">
      <c r="B35" s="190"/>
      <c r="C35" s="191"/>
      <c r="D35" s="309"/>
      <c r="E35" s="309"/>
      <c r="F35" s="309"/>
      <c r="G35" s="311"/>
    </row>
    <row r="36" spans="2:7" s="189" customFormat="1" ht="14.25" x14ac:dyDescent="0.4">
      <c r="B36" s="187" t="s">
        <v>125</v>
      </c>
      <c r="C36" s="192"/>
      <c r="D36" s="307">
        <v>390</v>
      </c>
      <c r="E36" s="307">
        <v>834</v>
      </c>
      <c r="F36" s="307">
        <v>400</v>
      </c>
      <c r="G36" s="308">
        <v>434</v>
      </c>
    </row>
    <row r="37" spans="2:7" s="189" customFormat="1" ht="10.5" customHeight="1" x14ac:dyDescent="0.4">
      <c r="B37" s="187"/>
      <c r="C37" s="192"/>
      <c r="D37" s="307"/>
      <c r="E37" s="312"/>
      <c r="F37" s="307"/>
      <c r="G37" s="308"/>
    </row>
    <row r="38" spans="2:7" s="189" customFormat="1" ht="14.25" x14ac:dyDescent="0.4">
      <c r="B38" s="187" t="s">
        <v>126</v>
      </c>
      <c r="C38" s="192"/>
      <c r="D38" s="307">
        <v>3782</v>
      </c>
      <c r="E38" s="307">
        <v>8551</v>
      </c>
      <c r="F38" s="307">
        <v>4234</v>
      </c>
      <c r="G38" s="308">
        <v>4317</v>
      </c>
    </row>
    <row r="39" spans="2:7" x14ac:dyDescent="0.4">
      <c r="B39" s="190" t="s">
        <v>126</v>
      </c>
      <c r="C39" s="191" t="s">
        <v>113</v>
      </c>
      <c r="D39" s="309">
        <v>203</v>
      </c>
      <c r="E39" s="309">
        <v>419</v>
      </c>
      <c r="F39" s="309">
        <v>212</v>
      </c>
      <c r="G39" s="310">
        <v>207</v>
      </c>
    </row>
    <row r="40" spans="2:7" x14ac:dyDescent="0.4">
      <c r="B40" s="190"/>
      <c r="C40" s="191" t="s">
        <v>114</v>
      </c>
      <c r="D40" s="309">
        <v>452</v>
      </c>
      <c r="E40" s="309">
        <v>966</v>
      </c>
      <c r="F40" s="309">
        <v>473</v>
      </c>
      <c r="G40" s="310">
        <v>493</v>
      </c>
    </row>
    <row r="41" spans="2:7" x14ac:dyDescent="0.4">
      <c r="B41" s="190"/>
      <c r="C41" s="191" t="s">
        <v>115</v>
      </c>
      <c r="D41" s="309">
        <v>749</v>
      </c>
      <c r="E41" s="309">
        <v>1780</v>
      </c>
      <c r="F41" s="309">
        <v>868</v>
      </c>
      <c r="G41" s="310">
        <v>912</v>
      </c>
    </row>
    <row r="42" spans="2:7" x14ac:dyDescent="0.4">
      <c r="B42" s="190"/>
      <c r="C42" s="191" t="s">
        <v>117</v>
      </c>
      <c r="D42" s="309">
        <v>861</v>
      </c>
      <c r="E42" s="309">
        <v>2098</v>
      </c>
      <c r="F42" s="309">
        <v>1055</v>
      </c>
      <c r="G42" s="310">
        <v>1043</v>
      </c>
    </row>
    <row r="43" spans="2:7" x14ac:dyDescent="0.4">
      <c r="B43" s="190"/>
      <c r="C43" s="191" t="s">
        <v>118</v>
      </c>
      <c r="D43" s="309">
        <v>433</v>
      </c>
      <c r="E43" s="309">
        <v>1003</v>
      </c>
      <c r="F43" s="309">
        <v>507</v>
      </c>
      <c r="G43" s="310">
        <v>496</v>
      </c>
    </row>
    <row r="44" spans="2:7" x14ac:dyDescent="0.4">
      <c r="B44" s="190"/>
      <c r="C44" s="191" t="s">
        <v>119</v>
      </c>
      <c r="D44" s="309">
        <v>395</v>
      </c>
      <c r="E44" s="309">
        <v>836</v>
      </c>
      <c r="F44" s="309">
        <v>400</v>
      </c>
      <c r="G44" s="310">
        <v>436</v>
      </c>
    </row>
    <row r="45" spans="2:7" x14ac:dyDescent="0.4">
      <c r="B45" s="190"/>
      <c r="C45" s="191" t="s">
        <v>120</v>
      </c>
      <c r="D45" s="309">
        <v>689</v>
      </c>
      <c r="E45" s="309">
        <v>1449</v>
      </c>
      <c r="F45" s="309">
        <v>719</v>
      </c>
      <c r="G45" s="310">
        <v>730</v>
      </c>
    </row>
    <row r="46" spans="2:7" ht="10.5" customHeight="1" x14ac:dyDescent="0.4">
      <c r="B46" s="190"/>
      <c r="C46" s="191"/>
      <c r="D46" s="309"/>
      <c r="E46" s="309"/>
      <c r="F46" s="309"/>
      <c r="G46" s="311"/>
    </row>
    <row r="47" spans="2:7" s="189" customFormat="1" ht="14.25" x14ac:dyDescent="0.4">
      <c r="B47" s="187" t="s">
        <v>127</v>
      </c>
      <c r="C47" s="192"/>
      <c r="D47" s="307">
        <v>1521</v>
      </c>
      <c r="E47" s="307">
        <v>2701</v>
      </c>
      <c r="F47" s="307">
        <v>1292</v>
      </c>
      <c r="G47" s="308">
        <v>1409</v>
      </c>
    </row>
    <row r="48" spans="2:7" s="189" customFormat="1" ht="10.5" customHeight="1" x14ac:dyDescent="0.4">
      <c r="B48" s="187"/>
      <c r="C48" s="192"/>
      <c r="D48" s="307"/>
      <c r="E48" s="312"/>
      <c r="F48" s="307"/>
      <c r="G48" s="308"/>
    </row>
    <row r="49" spans="2:7" s="189" customFormat="1" ht="14.25" x14ac:dyDescent="0.4">
      <c r="B49" s="187" t="s">
        <v>128</v>
      </c>
      <c r="C49" s="192"/>
      <c r="D49" s="307">
        <v>311</v>
      </c>
      <c r="E49" s="307">
        <v>646</v>
      </c>
      <c r="F49" s="307">
        <v>330</v>
      </c>
      <c r="G49" s="308">
        <v>316</v>
      </c>
    </row>
    <row r="50" spans="2:7" s="189" customFormat="1" ht="10.5" customHeight="1" x14ac:dyDescent="0.4">
      <c r="B50" s="187"/>
      <c r="C50" s="192"/>
      <c r="D50" s="307"/>
      <c r="E50" s="312"/>
      <c r="F50" s="307"/>
      <c r="G50" s="308"/>
    </row>
    <row r="51" spans="2:7" s="189" customFormat="1" ht="14.25" x14ac:dyDescent="0.4">
      <c r="B51" s="187" t="s">
        <v>129</v>
      </c>
      <c r="C51" s="192"/>
      <c r="D51" s="307">
        <v>2272</v>
      </c>
      <c r="E51" s="307">
        <v>4640</v>
      </c>
      <c r="F51" s="307">
        <v>2250</v>
      </c>
      <c r="G51" s="308">
        <v>2390</v>
      </c>
    </row>
    <row r="52" spans="2:7" x14ac:dyDescent="0.4">
      <c r="B52" s="190" t="s">
        <v>129</v>
      </c>
      <c r="C52" s="191" t="s">
        <v>113</v>
      </c>
      <c r="D52" s="309">
        <v>564</v>
      </c>
      <c r="E52" s="309">
        <v>1122</v>
      </c>
      <c r="F52" s="309">
        <v>526</v>
      </c>
      <c r="G52" s="310">
        <v>596</v>
      </c>
    </row>
    <row r="53" spans="2:7" x14ac:dyDescent="0.4">
      <c r="B53" s="190"/>
      <c r="C53" s="191" t="s">
        <v>114</v>
      </c>
      <c r="D53" s="309">
        <v>253</v>
      </c>
      <c r="E53" s="309">
        <v>496</v>
      </c>
      <c r="F53" s="309">
        <v>244</v>
      </c>
      <c r="G53" s="310">
        <v>252</v>
      </c>
    </row>
    <row r="54" spans="2:7" x14ac:dyDescent="0.4">
      <c r="B54" s="190"/>
      <c r="C54" s="191" t="s">
        <v>115</v>
      </c>
      <c r="D54" s="309">
        <v>548</v>
      </c>
      <c r="E54" s="309">
        <v>1167</v>
      </c>
      <c r="F54" s="309">
        <v>585</v>
      </c>
      <c r="G54" s="310">
        <v>582</v>
      </c>
    </row>
    <row r="55" spans="2:7" x14ac:dyDescent="0.4">
      <c r="B55" s="190"/>
      <c r="C55" s="191" t="s">
        <v>117</v>
      </c>
      <c r="D55" s="309">
        <v>662</v>
      </c>
      <c r="E55" s="309">
        <v>1306</v>
      </c>
      <c r="F55" s="309">
        <v>624</v>
      </c>
      <c r="G55" s="310">
        <v>682</v>
      </c>
    </row>
    <row r="56" spans="2:7" x14ac:dyDescent="0.4">
      <c r="B56" s="190"/>
      <c r="C56" s="191" t="s">
        <v>118</v>
      </c>
      <c r="D56" s="309">
        <v>245</v>
      </c>
      <c r="E56" s="309">
        <v>549</v>
      </c>
      <c r="F56" s="309">
        <v>271</v>
      </c>
      <c r="G56" s="310">
        <v>278</v>
      </c>
    </row>
    <row r="57" spans="2:7" ht="10.5" customHeight="1" x14ac:dyDescent="0.4">
      <c r="B57" s="190"/>
      <c r="C57" s="191"/>
      <c r="D57" s="309"/>
      <c r="E57" s="309"/>
      <c r="F57" s="309"/>
      <c r="G57" s="311"/>
    </row>
    <row r="58" spans="2:7" s="189" customFormat="1" ht="18.75" x14ac:dyDescent="0.4">
      <c r="B58" s="456" t="s">
        <v>130</v>
      </c>
      <c r="C58" s="457"/>
      <c r="D58" s="307">
        <v>1406</v>
      </c>
      <c r="E58" s="307">
        <v>2698</v>
      </c>
      <c r="F58" s="307">
        <v>1261</v>
      </c>
      <c r="G58" s="313">
        <v>1437</v>
      </c>
    </row>
    <row r="59" spans="2:7" x14ac:dyDescent="0.4">
      <c r="B59" s="190" t="s">
        <v>130</v>
      </c>
      <c r="C59" s="191" t="s">
        <v>113</v>
      </c>
      <c r="D59" s="309">
        <v>727</v>
      </c>
      <c r="E59" s="309">
        <v>1414</v>
      </c>
      <c r="F59" s="309">
        <v>673</v>
      </c>
      <c r="G59" s="310">
        <v>741</v>
      </c>
    </row>
    <row r="60" spans="2:7" x14ac:dyDescent="0.4">
      <c r="B60" s="190"/>
      <c r="C60" s="191" t="s">
        <v>114</v>
      </c>
      <c r="D60" s="309">
        <v>679</v>
      </c>
      <c r="E60" s="309">
        <v>1284</v>
      </c>
      <c r="F60" s="309">
        <v>588</v>
      </c>
      <c r="G60" s="310">
        <v>696</v>
      </c>
    </row>
    <row r="61" spans="2:7" ht="10.5" customHeight="1" x14ac:dyDescent="0.4">
      <c r="B61" s="190"/>
      <c r="C61" s="191"/>
      <c r="D61" s="309"/>
      <c r="E61" s="309"/>
      <c r="F61" s="309"/>
      <c r="G61" s="311"/>
    </row>
    <row r="62" spans="2:7" s="189" customFormat="1" ht="14.25" x14ac:dyDescent="0.4">
      <c r="B62" s="187" t="s">
        <v>131</v>
      </c>
      <c r="C62" s="192"/>
      <c r="D62" s="307">
        <v>270</v>
      </c>
      <c r="E62" s="307">
        <v>756</v>
      </c>
      <c r="F62" s="307">
        <v>409</v>
      </c>
      <c r="G62" s="308">
        <v>347</v>
      </c>
    </row>
    <row r="63" spans="2:7" s="189" customFormat="1" ht="10.5" customHeight="1" x14ac:dyDescent="0.4">
      <c r="B63" s="187"/>
      <c r="C63" s="192"/>
      <c r="D63" s="307"/>
      <c r="E63" s="312"/>
      <c r="F63" s="307"/>
      <c r="G63" s="308"/>
    </row>
    <row r="64" spans="2:7" s="189" customFormat="1" ht="14.25" x14ac:dyDescent="0.4">
      <c r="B64" s="187" t="s">
        <v>132</v>
      </c>
      <c r="C64" s="192"/>
      <c r="D64" s="307">
        <v>3887</v>
      </c>
      <c r="E64" s="307">
        <v>8946</v>
      </c>
      <c r="F64" s="307">
        <v>4313</v>
      </c>
      <c r="G64" s="308">
        <v>4633</v>
      </c>
    </row>
    <row r="65" spans="2:9" x14ac:dyDescent="0.4">
      <c r="B65" s="190" t="s">
        <v>132</v>
      </c>
      <c r="C65" s="191" t="s">
        <v>113</v>
      </c>
      <c r="D65" s="309">
        <v>753</v>
      </c>
      <c r="E65" s="309">
        <v>1648</v>
      </c>
      <c r="F65" s="309">
        <v>803</v>
      </c>
      <c r="G65" s="310">
        <v>845</v>
      </c>
    </row>
    <row r="66" spans="2:9" x14ac:dyDescent="0.4">
      <c r="B66" s="190"/>
      <c r="C66" s="191" t="s">
        <v>114</v>
      </c>
      <c r="D66" s="309">
        <v>1729</v>
      </c>
      <c r="E66" s="309">
        <v>3880</v>
      </c>
      <c r="F66" s="309">
        <v>1867</v>
      </c>
      <c r="G66" s="310">
        <v>2013</v>
      </c>
    </row>
    <row r="67" spans="2:9" x14ac:dyDescent="0.4">
      <c r="B67" s="190"/>
      <c r="C67" s="191" t="s">
        <v>115</v>
      </c>
      <c r="D67" s="309">
        <v>896</v>
      </c>
      <c r="E67" s="309">
        <v>2224</v>
      </c>
      <c r="F67" s="309">
        <v>1086</v>
      </c>
      <c r="G67" s="310">
        <v>1138</v>
      </c>
    </row>
    <row r="68" spans="2:9" x14ac:dyDescent="0.4">
      <c r="B68" s="190"/>
      <c r="C68" s="191" t="s">
        <v>117</v>
      </c>
      <c r="D68" s="309">
        <v>509</v>
      </c>
      <c r="E68" s="309">
        <v>1194</v>
      </c>
      <c r="F68" s="309">
        <v>557</v>
      </c>
      <c r="G68" s="310">
        <v>637</v>
      </c>
    </row>
    <row r="69" spans="2:9" ht="10.5" customHeight="1" x14ac:dyDescent="0.4">
      <c r="B69" s="190"/>
      <c r="C69" s="191"/>
      <c r="D69" s="309"/>
      <c r="E69" s="309"/>
      <c r="F69" s="309"/>
      <c r="G69" s="311"/>
    </row>
    <row r="70" spans="2:9" s="189" customFormat="1" ht="14.25" x14ac:dyDescent="0.4">
      <c r="B70" s="187" t="s">
        <v>133</v>
      </c>
      <c r="C70" s="192"/>
      <c r="D70" s="307">
        <v>2221</v>
      </c>
      <c r="E70" s="307">
        <v>4899</v>
      </c>
      <c r="F70" s="307">
        <v>2455</v>
      </c>
      <c r="G70" s="308">
        <v>2444</v>
      </c>
    </row>
    <row r="71" spans="2:9" x14ac:dyDescent="0.4">
      <c r="B71" s="190" t="s">
        <v>133</v>
      </c>
      <c r="C71" s="191" t="s">
        <v>113</v>
      </c>
      <c r="D71" s="309">
        <v>727</v>
      </c>
      <c r="E71" s="309">
        <v>1568</v>
      </c>
      <c r="F71" s="309">
        <v>765</v>
      </c>
      <c r="G71" s="310">
        <v>803</v>
      </c>
    </row>
    <row r="72" spans="2:9" x14ac:dyDescent="0.4">
      <c r="B72" s="190"/>
      <c r="C72" s="191" t="s">
        <v>114</v>
      </c>
      <c r="D72" s="309">
        <v>983</v>
      </c>
      <c r="E72" s="309">
        <v>2275</v>
      </c>
      <c r="F72" s="309">
        <v>1143</v>
      </c>
      <c r="G72" s="310">
        <v>1132</v>
      </c>
    </row>
    <row r="73" spans="2:9" ht="26.25" customHeight="1" thickBot="1" x14ac:dyDescent="0.45">
      <c r="B73" s="193"/>
      <c r="C73" s="194" t="s">
        <v>115</v>
      </c>
      <c r="D73" s="314">
        <v>511</v>
      </c>
      <c r="E73" s="314">
        <v>1056</v>
      </c>
      <c r="F73" s="314">
        <v>547</v>
      </c>
      <c r="G73" s="315">
        <v>509</v>
      </c>
    </row>
    <row r="74" spans="2:9" ht="23.25" customHeight="1" x14ac:dyDescent="0.4">
      <c r="B74" s="458" t="s">
        <v>106</v>
      </c>
      <c r="C74" s="459"/>
      <c r="D74" s="462" t="s">
        <v>107</v>
      </c>
      <c r="E74" s="464" t="s">
        <v>108</v>
      </c>
      <c r="F74" s="464"/>
      <c r="G74" s="465"/>
      <c r="I74" s="47"/>
    </row>
    <row r="75" spans="2:9" ht="23.25" customHeight="1" x14ac:dyDescent="0.4">
      <c r="B75" s="460"/>
      <c r="C75" s="461"/>
      <c r="D75" s="463"/>
      <c r="E75" s="195" t="s">
        <v>109</v>
      </c>
      <c r="F75" s="196" t="s">
        <v>80</v>
      </c>
      <c r="G75" s="197" t="s">
        <v>81</v>
      </c>
    </row>
    <row r="76" spans="2:9" ht="14.25" x14ac:dyDescent="0.4">
      <c r="B76" s="187" t="s">
        <v>134</v>
      </c>
      <c r="C76" s="191"/>
      <c r="D76" s="307">
        <v>326</v>
      </c>
      <c r="E76" s="307">
        <v>790</v>
      </c>
      <c r="F76" s="307">
        <v>373</v>
      </c>
      <c r="G76" s="308">
        <v>417</v>
      </c>
    </row>
    <row r="77" spans="2:9" ht="10.5" customHeight="1" x14ac:dyDescent="0.4">
      <c r="B77" s="187"/>
      <c r="C77" s="191"/>
      <c r="D77" s="309"/>
      <c r="E77" s="309"/>
      <c r="F77" s="309"/>
      <c r="G77" s="311"/>
    </row>
    <row r="78" spans="2:9" s="189" customFormat="1" ht="14.25" x14ac:dyDescent="0.4">
      <c r="B78" s="187" t="s">
        <v>135</v>
      </c>
      <c r="C78" s="192"/>
      <c r="D78" s="307">
        <v>1640</v>
      </c>
      <c r="E78" s="307">
        <v>5078</v>
      </c>
      <c r="F78" s="307">
        <v>2264</v>
      </c>
      <c r="G78" s="308">
        <v>2814</v>
      </c>
    </row>
    <row r="79" spans="2:9" s="189" customFormat="1" ht="10.5" customHeight="1" x14ac:dyDescent="0.4">
      <c r="B79" s="187"/>
      <c r="C79" s="192"/>
      <c r="D79" s="307"/>
      <c r="E79" s="312"/>
      <c r="F79" s="307"/>
      <c r="G79" s="308"/>
    </row>
    <row r="80" spans="2:9" s="189" customFormat="1" ht="14.25" x14ac:dyDescent="0.4">
      <c r="B80" s="187" t="s">
        <v>136</v>
      </c>
      <c r="C80" s="192"/>
      <c r="D80" s="307">
        <v>4273</v>
      </c>
      <c r="E80" s="307">
        <v>9742</v>
      </c>
      <c r="F80" s="307">
        <v>4728</v>
      </c>
      <c r="G80" s="308">
        <v>5014</v>
      </c>
    </row>
    <row r="81" spans="2:7" x14ac:dyDescent="0.4">
      <c r="B81" s="190" t="s">
        <v>136</v>
      </c>
      <c r="C81" s="191" t="s">
        <v>113</v>
      </c>
      <c r="D81" s="309">
        <v>803</v>
      </c>
      <c r="E81" s="309">
        <v>1817</v>
      </c>
      <c r="F81" s="309">
        <v>882</v>
      </c>
      <c r="G81" s="310">
        <v>935</v>
      </c>
    </row>
    <row r="82" spans="2:7" x14ac:dyDescent="0.4">
      <c r="B82" s="190"/>
      <c r="C82" s="191" t="s">
        <v>114</v>
      </c>
      <c r="D82" s="309">
        <v>787</v>
      </c>
      <c r="E82" s="309">
        <v>1803</v>
      </c>
      <c r="F82" s="309">
        <v>901</v>
      </c>
      <c r="G82" s="310">
        <v>902</v>
      </c>
    </row>
    <row r="83" spans="2:7" x14ac:dyDescent="0.4">
      <c r="B83" s="190"/>
      <c r="C83" s="191" t="s">
        <v>115</v>
      </c>
      <c r="D83" s="309">
        <v>640</v>
      </c>
      <c r="E83" s="309">
        <v>1473</v>
      </c>
      <c r="F83" s="309">
        <v>721</v>
      </c>
      <c r="G83" s="310">
        <v>752</v>
      </c>
    </row>
    <row r="84" spans="2:7" x14ac:dyDescent="0.4">
      <c r="B84" s="190"/>
      <c r="C84" s="191" t="s">
        <v>117</v>
      </c>
      <c r="D84" s="309">
        <v>936</v>
      </c>
      <c r="E84" s="309">
        <v>2179</v>
      </c>
      <c r="F84" s="309">
        <v>1040</v>
      </c>
      <c r="G84" s="310">
        <v>1139</v>
      </c>
    </row>
    <row r="85" spans="2:7" x14ac:dyDescent="0.4">
      <c r="B85" s="190"/>
      <c r="C85" s="191" t="s">
        <v>118</v>
      </c>
      <c r="D85" s="309">
        <v>676</v>
      </c>
      <c r="E85" s="309">
        <v>1493</v>
      </c>
      <c r="F85" s="309">
        <v>734</v>
      </c>
      <c r="G85" s="310">
        <v>759</v>
      </c>
    </row>
    <row r="86" spans="2:7" x14ac:dyDescent="0.4">
      <c r="B86" s="190"/>
      <c r="C86" s="191" t="s">
        <v>119</v>
      </c>
      <c r="D86" s="309">
        <v>431</v>
      </c>
      <c r="E86" s="309">
        <v>977</v>
      </c>
      <c r="F86" s="309">
        <v>450</v>
      </c>
      <c r="G86" s="310">
        <v>527</v>
      </c>
    </row>
    <row r="87" spans="2:7" ht="10.5" customHeight="1" x14ac:dyDescent="0.4">
      <c r="B87" s="190"/>
      <c r="C87" s="191"/>
      <c r="D87" s="309"/>
      <c r="E87" s="309"/>
      <c r="F87" s="309"/>
      <c r="G87" s="311"/>
    </row>
    <row r="88" spans="2:7" s="189" customFormat="1" ht="14.25" x14ac:dyDescent="0.4">
      <c r="B88" s="187" t="s">
        <v>137</v>
      </c>
      <c r="C88" s="192"/>
      <c r="D88" s="307">
        <v>590</v>
      </c>
      <c r="E88" s="307">
        <v>1151</v>
      </c>
      <c r="F88" s="307">
        <v>565</v>
      </c>
      <c r="G88" s="313">
        <v>586</v>
      </c>
    </row>
    <row r="89" spans="2:7" s="189" customFormat="1" ht="10.5" customHeight="1" x14ac:dyDescent="0.4">
      <c r="B89" s="187"/>
      <c r="C89" s="192"/>
      <c r="D89" s="307"/>
      <c r="E89" s="312"/>
      <c r="F89" s="307"/>
      <c r="G89" s="308"/>
    </row>
    <row r="90" spans="2:7" s="189" customFormat="1" ht="14.25" x14ac:dyDescent="0.4">
      <c r="B90" s="187" t="s">
        <v>138</v>
      </c>
      <c r="C90" s="192"/>
      <c r="D90" s="307">
        <v>924</v>
      </c>
      <c r="E90" s="307">
        <v>1995</v>
      </c>
      <c r="F90" s="312">
        <v>951</v>
      </c>
      <c r="G90" s="308">
        <v>1044</v>
      </c>
    </row>
    <row r="91" spans="2:7" x14ac:dyDescent="0.4">
      <c r="B91" s="190" t="s">
        <v>138</v>
      </c>
      <c r="C91" s="191" t="s">
        <v>113</v>
      </c>
      <c r="D91" s="309">
        <v>328</v>
      </c>
      <c r="E91" s="309">
        <v>694</v>
      </c>
      <c r="F91" s="316">
        <v>331</v>
      </c>
      <c r="G91" s="310">
        <v>363</v>
      </c>
    </row>
    <row r="92" spans="2:7" ht="14.25" x14ac:dyDescent="0.4">
      <c r="B92" s="190"/>
      <c r="C92" s="191" t="s">
        <v>114</v>
      </c>
      <c r="D92" s="309">
        <v>596</v>
      </c>
      <c r="E92" s="309">
        <v>1301</v>
      </c>
      <c r="F92" s="317">
        <v>620</v>
      </c>
      <c r="G92" s="310">
        <v>681</v>
      </c>
    </row>
    <row r="93" spans="2:7" ht="10.5" customHeight="1" x14ac:dyDescent="0.4">
      <c r="B93" s="190"/>
      <c r="C93" s="191"/>
      <c r="D93" s="309"/>
      <c r="E93" s="309"/>
      <c r="F93" s="307"/>
      <c r="G93" s="311"/>
    </row>
    <row r="94" spans="2:7" s="189" customFormat="1" ht="14.25" x14ac:dyDescent="0.4">
      <c r="B94" s="187" t="s">
        <v>139</v>
      </c>
      <c r="C94" s="192"/>
      <c r="D94" s="307">
        <v>1475</v>
      </c>
      <c r="E94" s="307">
        <v>3258</v>
      </c>
      <c r="F94" s="307">
        <v>1594</v>
      </c>
      <c r="G94" s="308">
        <v>1664</v>
      </c>
    </row>
    <row r="95" spans="2:7" x14ac:dyDescent="0.4">
      <c r="B95" s="190" t="s">
        <v>139</v>
      </c>
      <c r="C95" s="191" t="s">
        <v>113</v>
      </c>
      <c r="D95" s="309">
        <v>342</v>
      </c>
      <c r="E95" s="309">
        <v>755</v>
      </c>
      <c r="F95" s="309">
        <v>384</v>
      </c>
      <c r="G95" s="310">
        <v>371</v>
      </c>
    </row>
    <row r="96" spans="2:7" x14ac:dyDescent="0.4">
      <c r="B96" s="190"/>
      <c r="C96" s="191" t="s">
        <v>114</v>
      </c>
      <c r="D96" s="309">
        <v>698</v>
      </c>
      <c r="E96" s="309">
        <v>1420</v>
      </c>
      <c r="F96" s="309">
        <v>667</v>
      </c>
      <c r="G96" s="310">
        <v>753</v>
      </c>
    </row>
    <row r="97" spans="2:7" x14ac:dyDescent="0.4">
      <c r="B97" s="190"/>
      <c r="C97" s="191" t="s">
        <v>115</v>
      </c>
      <c r="D97" s="309">
        <v>435</v>
      </c>
      <c r="E97" s="318">
        <v>1083</v>
      </c>
      <c r="F97" s="318">
        <v>543</v>
      </c>
      <c r="G97" s="310">
        <v>540</v>
      </c>
    </row>
    <row r="98" spans="2:7" ht="10.5" customHeight="1" x14ac:dyDescent="0.4">
      <c r="B98" s="190"/>
      <c r="C98" s="191"/>
      <c r="D98" s="309"/>
      <c r="E98" s="309"/>
      <c r="F98" s="309"/>
      <c r="G98" s="311"/>
    </row>
    <row r="99" spans="2:7" s="189" customFormat="1" ht="14.25" x14ac:dyDescent="0.4">
      <c r="B99" s="187" t="s">
        <v>140</v>
      </c>
      <c r="C99" s="192"/>
      <c r="D99" s="307">
        <v>3235</v>
      </c>
      <c r="E99" s="307">
        <v>7353</v>
      </c>
      <c r="F99" s="307">
        <v>3620</v>
      </c>
      <c r="G99" s="308">
        <v>3733</v>
      </c>
    </row>
    <row r="100" spans="2:7" x14ac:dyDescent="0.4">
      <c r="B100" s="190" t="s">
        <v>140</v>
      </c>
      <c r="C100" s="191" t="s">
        <v>113</v>
      </c>
      <c r="D100" s="309">
        <v>392</v>
      </c>
      <c r="E100" s="309">
        <v>922</v>
      </c>
      <c r="F100" s="309">
        <v>430</v>
      </c>
      <c r="G100" s="310">
        <v>492</v>
      </c>
    </row>
    <row r="101" spans="2:7" x14ac:dyDescent="0.4">
      <c r="B101" s="190"/>
      <c r="C101" s="191" t="s">
        <v>114</v>
      </c>
      <c r="D101" s="309">
        <v>456</v>
      </c>
      <c r="E101" s="316">
        <v>1075</v>
      </c>
      <c r="F101" s="316">
        <v>532</v>
      </c>
      <c r="G101" s="310">
        <v>543</v>
      </c>
    </row>
    <row r="102" spans="2:7" x14ac:dyDescent="0.4">
      <c r="B102" s="190"/>
      <c r="C102" s="191" t="s">
        <v>115</v>
      </c>
      <c r="D102" s="309">
        <v>852</v>
      </c>
      <c r="E102" s="316">
        <v>2068</v>
      </c>
      <c r="F102" s="316">
        <v>1041</v>
      </c>
      <c r="G102" s="310">
        <v>1027</v>
      </c>
    </row>
    <row r="103" spans="2:7" x14ac:dyDescent="0.4">
      <c r="B103" s="190"/>
      <c r="C103" s="191" t="s">
        <v>117</v>
      </c>
      <c r="D103" s="309">
        <v>437</v>
      </c>
      <c r="E103" s="316">
        <v>989</v>
      </c>
      <c r="F103" s="316">
        <v>478</v>
      </c>
      <c r="G103" s="310">
        <v>511</v>
      </c>
    </row>
    <row r="104" spans="2:7" ht="14.25" x14ac:dyDescent="0.4">
      <c r="B104" s="190"/>
      <c r="C104" s="191" t="s">
        <v>118</v>
      </c>
      <c r="D104" s="317">
        <v>849</v>
      </c>
      <c r="E104" s="309">
        <v>1803</v>
      </c>
      <c r="F104" s="309">
        <v>893</v>
      </c>
      <c r="G104" s="310">
        <v>910</v>
      </c>
    </row>
    <row r="105" spans="2:7" x14ac:dyDescent="0.4">
      <c r="B105" s="190"/>
      <c r="C105" s="191" t="s">
        <v>119</v>
      </c>
      <c r="D105" s="309">
        <v>249</v>
      </c>
      <c r="E105" s="309">
        <v>496</v>
      </c>
      <c r="F105" s="309">
        <v>246</v>
      </c>
      <c r="G105" s="310">
        <v>250</v>
      </c>
    </row>
    <row r="106" spans="2:7" ht="10.5" customHeight="1" x14ac:dyDescent="0.4">
      <c r="B106" s="190"/>
      <c r="C106" s="191"/>
      <c r="D106" s="309"/>
      <c r="E106" s="309"/>
      <c r="F106" s="309"/>
      <c r="G106" s="311"/>
    </row>
    <row r="107" spans="2:7" s="189" customFormat="1" ht="14.25" x14ac:dyDescent="0.4">
      <c r="B107" s="187" t="s">
        <v>141</v>
      </c>
      <c r="C107" s="192"/>
      <c r="D107" s="307">
        <v>2679</v>
      </c>
      <c r="E107" s="307">
        <v>5626</v>
      </c>
      <c r="F107" s="307">
        <v>2772</v>
      </c>
      <c r="G107" s="308">
        <v>2854</v>
      </c>
    </row>
    <row r="108" spans="2:7" x14ac:dyDescent="0.4">
      <c r="B108" s="190" t="s">
        <v>141</v>
      </c>
      <c r="C108" s="191" t="s">
        <v>113</v>
      </c>
      <c r="D108" s="309">
        <v>600</v>
      </c>
      <c r="E108" s="316">
        <v>1309</v>
      </c>
      <c r="F108" s="316">
        <v>636</v>
      </c>
      <c r="G108" s="310">
        <v>673</v>
      </c>
    </row>
    <row r="109" spans="2:7" x14ac:dyDescent="0.4">
      <c r="B109" s="190"/>
      <c r="C109" s="191" t="s">
        <v>114</v>
      </c>
      <c r="D109" s="309">
        <v>709</v>
      </c>
      <c r="E109" s="316">
        <v>1454</v>
      </c>
      <c r="F109" s="316">
        <v>716</v>
      </c>
      <c r="G109" s="310">
        <v>738</v>
      </c>
    </row>
    <row r="110" spans="2:7" x14ac:dyDescent="0.4">
      <c r="B110" s="190"/>
      <c r="C110" s="191" t="s">
        <v>115</v>
      </c>
      <c r="D110" s="309">
        <v>509</v>
      </c>
      <c r="E110" s="316">
        <v>1095</v>
      </c>
      <c r="F110" s="316">
        <v>536</v>
      </c>
      <c r="G110" s="310">
        <v>559</v>
      </c>
    </row>
    <row r="111" spans="2:7" x14ac:dyDescent="0.4">
      <c r="B111" s="190"/>
      <c r="C111" s="191" t="s">
        <v>117</v>
      </c>
      <c r="D111" s="309">
        <v>578</v>
      </c>
      <c r="E111" s="316">
        <v>1168</v>
      </c>
      <c r="F111" s="316">
        <v>564</v>
      </c>
      <c r="G111" s="310">
        <v>604</v>
      </c>
    </row>
    <row r="112" spans="2:7" x14ac:dyDescent="0.4">
      <c r="B112" s="190"/>
      <c r="C112" s="191" t="s">
        <v>118</v>
      </c>
      <c r="D112" s="309">
        <v>283</v>
      </c>
      <c r="E112" s="309">
        <v>600</v>
      </c>
      <c r="F112" s="309">
        <v>320</v>
      </c>
      <c r="G112" s="310">
        <v>280</v>
      </c>
    </row>
    <row r="113" spans="2:7" ht="10.5" customHeight="1" x14ac:dyDescent="0.4">
      <c r="B113" s="190"/>
      <c r="C113" s="191"/>
      <c r="D113" s="309"/>
      <c r="E113" s="309"/>
      <c r="F113" s="309"/>
      <c r="G113" s="311"/>
    </row>
    <row r="114" spans="2:7" s="189" customFormat="1" ht="14.25" x14ac:dyDescent="0.4">
      <c r="B114" s="187" t="s">
        <v>142</v>
      </c>
      <c r="C114" s="192"/>
      <c r="D114" s="307">
        <v>1288</v>
      </c>
      <c r="E114" s="307">
        <v>2816</v>
      </c>
      <c r="F114" s="307">
        <v>1416</v>
      </c>
      <c r="G114" s="308">
        <v>1400</v>
      </c>
    </row>
    <row r="115" spans="2:7" x14ac:dyDescent="0.4">
      <c r="B115" s="190" t="s">
        <v>142</v>
      </c>
      <c r="C115" s="191" t="s">
        <v>113</v>
      </c>
      <c r="D115" s="309">
        <v>811</v>
      </c>
      <c r="E115" s="309">
        <v>1695</v>
      </c>
      <c r="F115" s="309">
        <v>841</v>
      </c>
      <c r="G115" s="310">
        <v>854</v>
      </c>
    </row>
    <row r="116" spans="2:7" x14ac:dyDescent="0.4">
      <c r="B116" s="190"/>
      <c r="C116" s="191" t="s">
        <v>114</v>
      </c>
      <c r="D116" s="309">
        <v>477</v>
      </c>
      <c r="E116" s="309">
        <v>1121</v>
      </c>
      <c r="F116" s="309">
        <v>575</v>
      </c>
      <c r="G116" s="310">
        <v>546</v>
      </c>
    </row>
    <row r="117" spans="2:7" ht="9.75" customHeight="1" x14ac:dyDescent="0.4">
      <c r="B117" s="190"/>
      <c r="C117" s="191"/>
      <c r="D117" s="309"/>
      <c r="E117" s="309"/>
      <c r="F117" s="309"/>
      <c r="G117" s="311"/>
    </row>
    <row r="118" spans="2:7" s="189" customFormat="1" ht="14.25" x14ac:dyDescent="0.4">
      <c r="B118" s="187" t="s">
        <v>143</v>
      </c>
      <c r="C118" s="198"/>
      <c r="D118" s="307">
        <v>419</v>
      </c>
      <c r="E118" s="307">
        <v>797</v>
      </c>
      <c r="F118" s="307">
        <v>382</v>
      </c>
      <c r="G118" s="313">
        <v>415</v>
      </c>
    </row>
    <row r="119" spans="2:7" s="189" customFormat="1" ht="14.25" x14ac:dyDescent="0.4">
      <c r="B119" s="187"/>
      <c r="C119" s="198"/>
      <c r="D119" s="307"/>
      <c r="E119" s="307"/>
      <c r="F119" s="307"/>
      <c r="G119" s="308"/>
    </row>
    <row r="120" spans="2:7" s="189" customFormat="1" ht="14.25" x14ac:dyDescent="0.4">
      <c r="B120" s="187" t="s">
        <v>144</v>
      </c>
      <c r="C120" s="198"/>
      <c r="D120" s="307">
        <v>2973</v>
      </c>
      <c r="E120" s="307">
        <v>5611</v>
      </c>
      <c r="F120" s="307">
        <v>2650</v>
      </c>
      <c r="G120" s="308">
        <v>2961</v>
      </c>
    </row>
    <row r="121" spans="2:7" s="189" customFormat="1" ht="14.25" x14ac:dyDescent="0.4">
      <c r="B121" s="190" t="s">
        <v>144</v>
      </c>
      <c r="C121" s="191" t="s">
        <v>113</v>
      </c>
      <c r="D121" s="309">
        <v>1182</v>
      </c>
      <c r="E121" s="309">
        <v>1857</v>
      </c>
      <c r="F121" s="309">
        <v>860</v>
      </c>
      <c r="G121" s="310">
        <v>997</v>
      </c>
    </row>
    <row r="122" spans="2:7" s="189" customFormat="1" ht="14.25" x14ac:dyDescent="0.4">
      <c r="B122" s="187"/>
      <c r="C122" s="191" t="s">
        <v>114</v>
      </c>
      <c r="D122" s="309">
        <v>601</v>
      </c>
      <c r="E122" s="309">
        <v>1080</v>
      </c>
      <c r="F122" s="309">
        <v>523</v>
      </c>
      <c r="G122" s="310">
        <v>557</v>
      </c>
    </row>
    <row r="123" spans="2:7" s="189" customFormat="1" ht="14.25" x14ac:dyDescent="0.4">
      <c r="B123" s="187"/>
      <c r="C123" s="191" t="s">
        <v>115</v>
      </c>
      <c r="D123" s="309">
        <v>753</v>
      </c>
      <c r="E123" s="309">
        <v>1809</v>
      </c>
      <c r="F123" s="309">
        <v>848</v>
      </c>
      <c r="G123" s="310">
        <v>961</v>
      </c>
    </row>
    <row r="124" spans="2:7" s="189" customFormat="1" ht="14.25" x14ac:dyDescent="0.4">
      <c r="B124" s="187"/>
      <c r="C124" s="191" t="s">
        <v>117</v>
      </c>
      <c r="D124" s="309">
        <v>437</v>
      </c>
      <c r="E124" s="309">
        <v>865</v>
      </c>
      <c r="F124" s="309">
        <v>419</v>
      </c>
      <c r="G124" s="310">
        <v>446</v>
      </c>
    </row>
    <row r="125" spans="2:7" s="189" customFormat="1" ht="10.5" customHeight="1" x14ac:dyDescent="0.4">
      <c r="B125" s="187"/>
      <c r="C125" s="198"/>
      <c r="D125" s="307"/>
      <c r="E125" s="312"/>
      <c r="F125" s="312"/>
      <c r="G125" s="308"/>
    </row>
    <row r="126" spans="2:7" s="189" customFormat="1" ht="14.25" x14ac:dyDescent="0.4">
      <c r="B126" s="187" t="s">
        <v>145</v>
      </c>
      <c r="C126" s="198"/>
      <c r="D126" s="307">
        <v>22</v>
      </c>
      <c r="E126" s="307">
        <v>51</v>
      </c>
      <c r="F126" s="307">
        <v>25</v>
      </c>
      <c r="G126" s="313">
        <v>26</v>
      </c>
    </row>
    <row r="127" spans="2:7" s="189" customFormat="1" ht="10.5" customHeight="1" x14ac:dyDescent="0.4">
      <c r="B127" s="187"/>
      <c r="C127" s="198"/>
      <c r="D127" s="307"/>
      <c r="E127" s="307"/>
      <c r="F127" s="307"/>
      <c r="G127" s="308"/>
    </row>
    <row r="128" spans="2:7" s="189" customFormat="1" ht="14.25" x14ac:dyDescent="0.4">
      <c r="B128" s="187" t="s">
        <v>146</v>
      </c>
      <c r="C128" s="198"/>
      <c r="D128" s="307">
        <v>737</v>
      </c>
      <c r="E128" s="307">
        <v>1722</v>
      </c>
      <c r="F128" s="307">
        <v>825</v>
      </c>
      <c r="G128" s="313">
        <v>897</v>
      </c>
    </row>
    <row r="129" spans="2:7" s="189" customFormat="1" ht="10.5" customHeight="1" x14ac:dyDescent="0.4">
      <c r="B129" s="187"/>
      <c r="C129" s="198"/>
      <c r="D129" s="307"/>
      <c r="E129" s="307"/>
      <c r="F129" s="307"/>
      <c r="G129" s="308"/>
    </row>
    <row r="130" spans="2:7" s="189" customFormat="1" ht="14.25" x14ac:dyDescent="0.4">
      <c r="B130" s="187" t="s">
        <v>147</v>
      </c>
      <c r="C130" s="198"/>
      <c r="D130" s="307">
        <v>336</v>
      </c>
      <c r="E130" s="307">
        <v>716</v>
      </c>
      <c r="F130" s="307">
        <v>328</v>
      </c>
      <c r="G130" s="313">
        <v>388</v>
      </c>
    </row>
    <row r="131" spans="2:7" s="189" customFormat="1" ht="10.5" customHeight="1" x14ac:dyDescent="0.4">
      <c r="B131" s="187"/>
      <c r="C131" s="198"/>
      <c r="D131" s="307"/>
      <c r="E131" s="312"/>
      <c r="F131" s="307"/>
      <c r="G131" s="308"/>
    </row>
    <row r="132" spans="2:7" s="189" customFormat="1" ht="14.25" x14ac:dyDescent="0.4">
      <c r="B132" s="187" t="s">
        <v>148</v>
      </c>
      <c r="C132" s="198"/>
      <c r="D132" s="307">
        <v>871</v>
      </c>
      <c r="E132" s="307">
        <v>2005</v>
      </c>
      <c r="F132" s="307">
        <v>993</v>
      </c>
      <c r="G132" s="308">
        <v>1012</v>
      </c>
    </row>
    <row r="133" spans="2:7" x14ac:dyDescent="0.4">
      <c r="B133" s="190" t="s">
        <v>148</v>
      </c>
      <c r="C133" s="47" t="s">
        <v>113</v>
      </c>
      <c r="D133" s="309">
        <v>457</v>
      </c>
      <c r="E133" s="309">
        <v>1094</v>
      </c>
      <c r="F133" s="309">
        <v>541</v>
      </c>
      <c r="G133" s="310">
        <v>553</v>
      </c>
    </row>
    <row r="134" spans="2:7" x14ac:dyDescent="0.4">
      <c r="B134" s="190"/>
      <c r="C134" s="47" t="s">
        <v>114</v>
      </c>
      <c r="D134" s="309">
        <v>414</v>
      </c>
      <c r="E134" s="309">
        <v>911</v>
      </c>
      <c r="F134" s="309">
        <v>452</v>
      </c>
      <c r="G134" s="310">
        <v>459</v>
      </c>
    </row>
    <row r="135" spans="2:7" ht="10.5" customHeight="1" x14ac:dyDescent="0.4">
      <c r="B135" s="190"/>
      <c r="C135" s="47"/>
      <c r="D135" s="309"/>
      <c r="E135" s="309"/>
      <c r="F135" s="309"/>
      <c r="G135" s="311"/>
    </row>
    <row r="136" spans="2:7" s="189" customFormat="1" ht="14.25" x14ac:dyDescent="0.4">
      <c r="B136" s="187" t="s">
        <v>149</v>
      </c>
      <c r="C136" s="198"/>
      <c r="D136" s="307">
        <v>1234</v>
      </c>
      <c r="E136" s="307">
        <v>2687</v>
      </c>
      <c r="F136" s="307">
        <v>1305</v>
      </c>
      <c r="G136" s="308">
        <v>1382</v>
      </c>
    </row>
    <row r="137" spans="2:7" x14ac:dyDescent="0.4">
      <c r="B137" s="190" t="s">
        <v>149</v>
      </c>
      <c r="C137" s="47" t="s">
        <v>113</v>
      </c>
      <c r="D137" s="309">
        <v>693</v>
      </c>
      <c r="E137" s="309">
        <v>1421</v>
      </c>
      <c r="F137" s="309">
        <v>710</v>
      </c>
      <c r="G137" s="310">
        <v>711</v>
      </c>
    </row>
    <row r="138" spans="2:7" x14ac:dyDescent="0.4">
      <c r="B138" s="190"/>
      <c r="C138" s="47" t="s">
        <v>114</v>
      </c>
      <c r="D138" s="309">
        <v>541</v>
      </c>
      <c r="E138" s="309">
        <v>1266</v>
      </c>
      <c r="F138" s="309">
        <v>595</v>
      </c>
      <c r="G138" s="310">
        <v>671</v>
      </c>
    </row>
    <row r="139" spans="2:7" ht="10.5" customHeight="1" x14ac:dyDescent="0.4">
      <c r="B139" s="190"/>
      <c r="C139" s="47"/>
      <c r="D139" s="309"/>
      <c r="E139" s="309"/>
      <c r="F139" s="309"/>
      <c r="G139" s="311"/>
    </row>
    <row r="140" spans="2:7" s="189" customFormat="1" ht="14.25" x14ac:dyDescent="0.4">
      <c r="B140" s="187" t="s">
        <v>150</v>
      </c>
      <c r="C140" s="198"/>
      <c r="D140" s="307">
        <v>310</v>
      </c>
      <c r="E140" s="307">
        <v>686</v>
      </c>
      <c r="F140" s="307">
        <v>347</v>
      </c>
      <c r="G140" s="308">
        <v>339</v>
      </c>
    </row>
    <row r="141" spans="2:7" s="189" customFormat="1" ht="10.5" customHeight="1" x14ac:dyDescent="0.4">
      <c r="B141" s="187"/>
      <c r="C141" s="198"/>
      <c r="D141" s="307"/>
      <c r="E141" s="312"/>
      <c r="F141" s="307"/>
      <c r="G141" s="308"/>
    </row>
    <row r="142" spans="2:7" s="189" customFormat="1" ht="15" thickBot="1" x14ac:dyDescent="0.45">
      <c r="B142" s="199" t="s">
        <v>151</v>
      </c>
      <c r="C142" s="200"/>
      <c r="D142" s="319">
        <v>209</v>
      </c>
      <c r="E142" s="319">
        <v>466</v>
      </c>
      <c r="F142" s="319">
        <v>250</v>
      </c>
      <c r="G142" s="320">
        <v>216</v>
      </c>
    </row>
    <row r="143" spans="2:7" ht="20.25" customHeight="1" x14ac:dyDescent="0.4">
      <c r="B143" s="201" t="s">
        <v>152</v>
      </c>
    </row>
  </sheetData>
  <mergeCells count="11">
    <mergeCell ref="B6:C6"/>
    <mergeCell ref="B2:G2"/>
    <mergeCell ref="F3:G3"/>
    <mergeCell ref="B4:C5"/>
    <mergeCell ref="D4:D5"/>
    <mergeCell ref="E4:G4"/>
    <mergeCell ref="B7:C7"/>
    <mergeCell ref="B58:C58"/>
    <mergeCell ref="B74:C75"/>
    <mergeCell ref="D74:D75"/>
    <mergeCell ref="E74:G7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5" firstPageNumber="4294963191" fitToWidth="0" orientation="portrait" r:id="rId1"/>
  <headerFooter alignWithMargins="0"/>
  <rowBreaks count="1" manualBreakCount="1">
    <brk id="73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U72"/>
  <sheetViews>
    <sheetView showGridLines="0" topLeftCell="A41" zoomScale="85" zoomScaleNormal="85" zoomScaleSheetLayoutView="70" workbookViewId="0">
      <selection activeCell="H72" sqref="H72"/>
    </sheetView>
  </sheetViews>
  <sheetFormatPr defaultRowHeight="13.5" x14ac:dyDescent="0.4"/>
  <cols>
    <col min="1" max="1" width="9" style="326"/>
    <col min="2" max="2" width="9.875" style="326" customWidth="1"/>
    <col min="3" max="3" width="14.125" style="326" bestFit="1" customWidth="1"/>
    <col min="4" max="4" width="12.25" style="326" customWidth="1"/>
    <col min="5" max="8" width="12.125" style="326" customWidth="1"/>
    <col min="9" max="9" width="10.625" style="326" customWidth="1"/>
    <col min="10" max="13" width="9" style="326"/>
    <col min="14" max="17" width="21.5" style="326" customWidth="1"/>
    <col min="18" max="253" width="9" style="326"/>
    <col min="254" max="254" width="10.25" style="326" customWidth="1"/>
    <col min="255" max="255" width="14.125" style="326" bestFit="1" customWidth="1"/>
    <col min="256" max="256" width="12.25" style="326" customWidth="1"/>
    <col min="257" max="260" width="12.125" style="326" customWidth="1"/>
    <col min="261" max="261" width="10.625" style="326" customWidth="1"/>
    <col min="262" max="509" width="9" style="326"/>
    <col min="510" max="510" width="10.25" style="326" customWidth="1"/>
    <col min="511" max="511" width="14.125" style="326" bestFit="1" customWidth="1"/>
    <col min="512" max="512" width="12.25" style="326" customWidth="1"/>
    <col min="513" max="516" width="12.125" style="326" customWidth="1"/>
    <col min="517" max="517" width="10.625" style="326" customWidth="1"/>
    <col min="518" max="765" width="9" style="326"/>
    <col min="766" max="766" width="10.25" style="326" customWidth="1"/>
    <col min="767" max="767" width="14.125" style="326" bestFit="1" customWidth="1"/>
    <col min="768" max="768" width="12.25" style="326" customWidth="1"/>
    <col min="769" max="772" width="12.125" style="326" customWidth="1"/>
    <col min="773" max="773" width="10.625" style="326" customWidth="1"/>
    <col min="774" max="1021" width="9" style="326"/>
    <col min="1022" max="1022" width="10.25" style="326" customWidth="1"/>
    <col min="1023" max="1023" width="14.125" style="326" bestFit="1" customWidth="1"/>
    <col min="1024" max="1024" width="12.25" style="326" customWidth="1"/>
    <col min="1025" max="1028" width="12.125" style="326" customWidth="1"/>
    <col min="1029" max="1029" width="10.625" style="326" customWidth="1"/>
    <col min="1030" max="1277" width="9" style="326"/>
    <col min="1278" max="1278" width="10.25" style="326" customWidth="1"/>
    <col min="1279" max="1279" width="14.125" style="326" bestFit="1" customWidth="1"/>
    <col min="1280" max="1280" width="12.25" style="326" customWidth="1"/>
    <col min="1281" max="1284" width="12.125" style="326" customWidth="1"/>
    <col min="1285" max="1285" width="10.625" style="326" customWidth="1"/>
    <col min="1286" max="1533" width="9" style="326"/>
    <col min="1534" max="1534" width="10.25" style="326" customWidth="1"/>
    <col min="1535" max="1535" width="14.125" style="326" bestFit="1" customWidth="1"/>
    <col min="1536" max="1536" width="12.25" style="326" customWidth="1"/>
    <col min="1537" max="1540" width="12.125" style="326" customWidth="1"/>
    <col min="1541" max="1541" width="10.625" style="326" customWidth="1"/>
    <col min="1542" max="1789" width="9" style="326"/>
    <col min="1790" max="1790" width="10.25" style="326" customWidth="1"/>
    <col min="1791" max="1791" width="14.125" style="326" bestFit="1" customWidth="1"/>
    <col min="1792" max="1792" width="12.25" style="326" customWidth="1"/>
    <col min="1793" max="1796" width="12.125" style="326" customWidth="1"/>
    <col min="1797" max="1797" width="10.625" style="326" customWidth="1"/>
    <col min="1798" max="2045" width="9" style="326"/>
    <col min="2046" max="2046" width="10.25" style="326" customWidth="1"/>
    <col min="2047" max="2047" width="14.125" style="326" bestFit="1" customWidth="1"/>
    <col min="2048" max="2048" width="12.25" style="326" customWidth="1"/>
    <col min="2049" max="2052" width="12.125" style="326" customWidth="1"/>
    <col min="2053" max="2053" width="10.625" style="326" customWidth="1"/>
    <col min="2054" max="2301" width="9" style="326"/>
    <col min="2302" max="2302" width="10.25" style="326" customWidth="1"/>
    <col min="2303" max="2303" width="14.125" style="326" bestFit="1" customWidth="1"/>
    <col min="2304" max="2304" width="12.25" style="326" customWidth="1"/>
    <col min="2305" max="2308" width="12.125" style="326" customWidth="1"/>
    <col min="2309" max="2309" width="10.625" style="326" customWidth="1"/>
    <col min="2310" max="2557" width="9" style="326"/>
    <col min="2558" max="2558" width="10.25" style="326" customWidth="1"/>
    <col min="2559" max="2559" width="14.125" style="326" bestFit="1" customWidth="1"/>
    <col min="2560" max="2560" width="12.25" style="326" customWidth="1"/>
    <col min="2561" max="2564" width="12.125" style="326" customWidth="1"/>
    <col min="2565" max="2565" width="10.625" style="326" customWidth="1"/>
    <col min="2566" max="2813" width="9" style="326"/>
    <col min="2814" max="2814" width="10.25" style="326" customWidth="1"/>
    <col min="2815" max="2815" width="14.125" style="326" bestFit="1" customWidth="1"/>
    <col min="2816" max="2816" width="12.25" style="326" customWidth="1"/>
    <col min="2817" max="2820" width="12.125" style="326" customWidth="1"/>
    <col min="2821" max="2821" width="10.625" style="326" customWidth="1"/>
    <col min="2822" max="3069" width="9" style="326"/>
    <col min="3070" max="3070" width="10.25" style="326" customWidth="1"/>
    <col min="3071" max="3071" width="14.125" style="326" bestFit="1" customWidth="1"/>
    <col min="3072" max="3072" width="12.25" style="326" customWidth="1"/>
    <col min="3073" max="3076" width="12.125" style="326" customWidth="1"/>
    <col min="3077" max="3077" width="10.625" style="326" customWidth="1"/>
    <col min="3078" max="3325" width="9" style="326"/>
    <col min="3326" max="3326" width="10.25" style="326" customWidth="1"/>
    <col min="3327" max="3327" width="14.125" style="326" bestFit="1" customWidth="1"/>
    <col min="3328" max="3328" width="12.25" style="326" customWidth="1"/>
    <col min="3329" max="3332" width="12.125" style="326" customWidth="1"/>
    <col min="3333" max="3333" width="10.625" style="326" customWidth="1"/>
    <col min="3334" max="3581" width="9" style="326"/>
    <col min="3582" max="3582" width="10.25" style="326" customWidth="1"/>
    <col min="3583" max="3583" width="14.125" style="326" bestFit="1" customWidth="1"/>
    <col min="3584" max="3584" width="12.25" style="326" customWidth="1"/>
    <col min="3585" max="3588" width="12.125" style="326" customWidth="1"/>
    <col min="3589" max="3589" width="10.625" style="326" customWidth="1"/>
    <col min="3590" max="3837" width="9" style="326"/>
    <col min="3838" max="3838" width="10.25" style="326" customWidth="1"/>
    <col min="3839" max="3839" width="14.125" style="326" bestFit="1" customWidth="1"/>
    <col min="3840" max="3840" width="12.25" style="326" customWidth="1"/>
    <col min="3841" max="3844" width="12.125" style="326" customWidth="1"/>
    <col min="3845" max="3845" width="10.625" style="326" customWidth="1"/>
    <col min="3846" max="4093" width="9" style="326"/>
    <col min="4094" max="4094" width="10.25" style="326" customWidth="1"/>
    <col min="4095" max="4095" width="14.125" style="326" bestFit="1" customWidth="1"/>
    <col min="4096" max="4096" width="12.25" style="326" customWidth="1"/>
    <col min="4097" max="4100" width="12.125" style="326" customWidth="1"/>
    <col min="4101" max="4101" width="10.625" style="326" customWidth="1"/>
    <col min="4102" max="4349" width="9" style="326"/>
    <col min="4350" max="4350" width="10.25" style="326" customWidth="1"/>
    <col min="4351" max="4351" width="14.125" style="326" bestFit="1" customWidth="1"/>
    <col min="4352" max="4352" width="12.25" style="326" customWidth="1"/>
    <col min="4353" max="4356" width="12.125" style="326" customWidth="1"/>
    <col min="4357" max="4357" width="10.625" style="326" customWidth="1"/>
    <col min="4358" max="4605" width="9" style="326"/>
    <col min="4606" max="4606" width="10.25" style="326" customWidth="1"/>
    <col min="4607" max="4607" width="14.125" style="326" bestFit="1" customWidth="1"/>
    <col min="4608" max="4608" width="12.25" style="326" customWidth="1"/>
    <col min="4609" max="4612" width="12.125" style="326" customWidth="1"/>
    <col min="4613" max="4613" width="10.625" style="326" customWidth="1"/>
    <col min="4614" max="4861" width="9" style="326"/>
    <col min="4862" max="4862" width="10.25" style="326" customWidth="1"/>
    <col min="4863" max="4863" width="14.125" style="326" bestFit="1" customWidth="1"/>
    <col min="4864" max="4864" width="12.25" style="326" customWidth="1"/>
    <col min="4865" max="4868" width="12.125" style="326" customWidth="1"/>
    <col min="4869" max="4869" width="10.625" style="326" customWidth="1"/>
    <col min="4870" max="5117" width="9" style="326"/>
    <col min="5118" max="5118" width="10.25" style="326" customWidth="1"/>
    <col min="5119" max="5119" width="14.125" style="326" bestFit="1" customWidth="1"/>
    <col min="5120" max="5120" width="12.25" style="326" customWidth="1"/>
    <col min="5121" max="5124" width="12.125" style="326" customWidth="1"/>
    <col min="5125" max="5125" width="10.625" style="326" customWidth="1"/>
    <col min="5126" max="5373" width="9" style="326"/>
    <col min="5374" max="5374" width="10.25" style="326" customWidth="1"/>
    <col min="5375" max="5375" width="14.125" style="326" bestFit="1" customWidth="1"/>
    <col min="5376" max="5376" width="12.25" style="326" customWidth="1"/>
    <col min="5377" max="5380" width="12.125" style="326" customWidth="1"/>
    <col min="5381" max="5381" width="10.625" style="326" customWidth="1"/>
    <col min="5382" max="5629" width="9" style="326"/>
    <col min="5630" max="5630" width="10.25" style="326" customWidth="1"/>
    <col min="5631" max="5631" width="14.125" style="326" bestFit="1" customWidth="1"/>
    <col min="5632" max="5632" width="12.25" style="326" customWidth="1"/>
    <col min="5633" max="5636" width="12.125" style="326" customWidth="1"/>
    <col min="5637" max="5637" width="10.625" style="326" customWidth="1"/>
    <col min="5638" max="5885" width="9" style="326"/>
    <col min="5886" max="5886" width="10.25" style="326" customWidth="1"/>
    <col min="5887" max="5887" width="14.125" style="326" bestFit="1" customWidth="1"/>
    <col min="5888" max="5888" width="12.25" style="326" customWidth="1"/>
    <col min="5889" max="5892" width="12.125" style="326" customWidth="1"/>
    <col min="5893" max="5893" width="10.625" style="326" customWidth="1"/>
    <col min="5894" max="6141" width="9" style="326"/>
    <col min="6142" max="6142" width="10.25" style="326" customWidth="1"/>
    <col min="6143" max="6143" width="14.125" style="326" bestFit="1" customWidth="1"/>
    <col min="6144" max="6144" width="12.25" style="326" customWidth="1"/>
    <col min="6145" max="6148" width="12.125" style="326" customWidth="1"/>
    <col min="6149" max="6149" width="10.625" style="326" customWidth="1"/>
    <col min="6150" max="6397" width="9" style="326"/>
    <col min="6398" max="6398" width="10.25" style="326" customWidth="1"/>
    <col min="6399" max="6399" width="14.125" style="326" bestFit="1" customWidth="1"/>
    <col min="6400" max="6400" width="12.25" style="326" customWidth="1"/>
    <col min="6401" max="6404" width="12.125" style="326" customWidth="1"/>
    <col min="6405" max="6405" width="10.625" style="326" customWidth="1"/>
    <col min="6406" max="6653" width="9" style="326"/>
    <col min="6654" max="6654" width="10.25" style="326" customWidth="1"/>
    <col min="6655" max="6655" width="14.125" style="326" bestFit="1" customWidth="1"/>
    <col min="6656" max="6656" width="12.25" style="326" customWidth="1"/>
    <col min="6657" max="6660" width="12.125" style="326" customWidth="1"/>
    <col min="6661" max="6661" width="10.625" style="326" customWidth="1"/>
    <col min="6662" max="6909" width="9" style="326"/>
    <col min="6910" max="6910" width="10.25" style="326" customWidth="1"/>
    <col min="6911" max="6911" width="14.125" style="326" bestFit="1" customWidth="1"/>
    <col min="6912" max="6912" width="12.25" style="326" customWidth="1"/>
    <col min="6913" max="6916" width="12.125" style="326" customWidth="1"/>
    <col min="6917" max="6917" width="10.625" style="326" customWidth="1"/>
    <col min="6918" max="7165" width="9" style="326"/>
    <col min="7166" max="7166" width="10.25" style="326" customWidth="1"/>
    <col min="7167" max="7167" width="14.125" style="326" bestFit="1" customWidth="1"/>
    <col min="7168" max="7168" width="12.25" style="326" customWidth="1"/>
    <col min="7169" max="7172" width="12.125" style="326" customWidth="1"/>
    <col min="7173" max="7173" width="10.625" style="326" customWidth="1"/>
    <col min="7174" max="7421" width="9" style="326"/>
    <col min="7422" max="7422" width="10.25" style="326" customWidth="1"/>
    <col min="7423" max="7423" width="14.125" style="326" bestFit="1" customWidth="1"/>
    <col min="7424" max="7424" width="12.25" style="326" customWidth="1"/>
    <col min="7425" max="7428" width="12.125" style="326" customWidth="1"/>
    <col min="7429" max="7429" width="10.625" style="326" customWidth="1"/>
    <col min="7430" max="7677" width="9" style="326"/>
    <col min="7678" max="7678" width="10.25" style="326" customWidth="1"/>
    <col min="7679" max="7679" width="14.125" style="326" bestFit="1" customWidth="1"/>
    <col min="7680" max="7680" width="12.25" style="326" customWidth="1"/>
    <col min="7681" max="7684" width="12.125" style="326" customWidth="1"/>
    <col min="7685" max="7685" width="10.625" style="326" customWidth="1"/>
    <col min="7686" max="7933" width="9" style="326"/>
    <col min="7934" max="7934" width="10.25" style="326" customWidth="1"/>
    <col min="7935" max="7935" width="14.125" style="326" bestFit="1" customWidth="1"/>
    <col min="7936" max="7936" width="12.25" style="326" customWidth="1"/>
    <col min="7937" max="7940" width="12.125" style="326" customWidth="1"/>
    <col min="7941" max="7941" width="10.625" style="326" customWidth="1"/>
    <col min="7942" max="8189" width="9" style="326"/>
    <col min="8190" max="8190" width="10.25" style="326" customWidth="1"/>
    <col min="8191" max="8191" width="14.125" style="326" bestFit="1" customWidth="1"/>
    <col min="8192" max="8192" width="12.25" style="326" customWidth="1"/>
    <col min="8193" max="8196" width="12.125" style="326" customWidth="1"/>
    <col min="8197" max="8197" width="10.625" style="326" customWidth="1"/>
    <col min="8198" max="8445" width="9" style="326"/>
    <col min="8446" max="8446" width="10.25" style="326" customWidth="1"/>
    <col min="8447" max="8447" width="14.125" style="326" bestFit="1" customWidth="1"/>
    <col min="8448" max="8448" width="12.25" style="326" customWidth="1"/>
    <col min="8449" max="8452" width="12.125" style="326" customWidth="1"/>
    <col min="8453" max="8453" width="10.625" style="326" customWidth="1"/>
    <col min="8454" max="8701" width="9" style="326"/>
    <col min="8702" max="8702" width="10.25" style="326" customWidth="1"/>
    <col min="8703" max="8703" width="14.125" style="326" bestFit="1" customWidth="1"/>
    <col min="8704" max="8704" width="12.25" style="326" customWidth="1"/>
    <col min="8705" max="8708" width="12.125" style="326" customWidth="1"/>
    <col min="8709" max="8709" width="10.625" style="326" customWidth="1"/>
    <col min="8710" max="8957" width="9" style="326"/>
    <col min="8958" max="8958" width="10.25" style="326" customWidth="1"/>
    <col min="8959" max="8959" width="14.125" style="326" bestFit="1" customWidth="1"/>
    <col min="8960" max="8960" width="12.25" style="326" customWidth="1"/>
    <col min="8961" max="8964" width="12.125" style="326" customWidth="1"/>
    <col min="8965" max="8965" width="10.625" style="326" customWidth="1"/>
    <col min="8966" max="9213" width="9" style="326"/>
    <col min="9214" max="9214" width="10.25" style="326" customWidth="1"/>
    <col min="9215" max="9215" width="14.125" style="326" bestFit="1" customWidth="1"/>
    <col min="9216" max="9216" width="12.25" style="326" customWidth="1"/>
    <col min="9217" max="9220" width="12.125" style="326" customWidth="1"/>
    <col min="9221" max="9221" width="10.625" style="326" customWidth="1"/>
    <col min="9222" max="9469" width="9" style="326"/>
    <col min="9470" max="9470" width="10.25" style="326" customWidth="1"/>
    <col min="9471" max="9471" width="14.125" style="326" bestFit="1" customWidth="1"/>
    <col min="9472" max="9472" width="12.25" style="326" customWidth="1"/>
    <col min="9473" max="9476" width="12.125" style="326" customWidth="1"/>
    <col min="9477" max="9477" width="10.625" style="326" customWidth="1"/>
    <col min="9478" max="9725" width="9" style="326"/>
    <col min="9726" max="9726" width="10.25" style="326" customWidth="1"/>
    <col min="9727" max="9727" width="14.125" style="326" bestFit="1" customWidth="1"/>
    <col min="9728" max="9728" width="12.25" style="326" customWidth="1"/>
    <col min="9729" max="9732" width="12.125" style="326" customWidth="1"/>
    <col min="9733" max="9733" width="10.625" style="326" customWidth="1"/>
    <col min="9734" max="9981" width="9" style="326"/>
    <col min="9982" max="9982" width="10.25" style="326" customWidth="1"/>
    <col min="9983" max="9983" width="14.125" style="326" bestFit="1" customWidth="1"/>
    <col min="9984" max="9984" width="12.25" style="326" customWidth="1"/>
    <col min="9985" max="9988" width="12.125" style="326" customWidth="1"/>
    <col min="9989" max="9989" width="10.625" style="326" customWidth="1"/>
    <col min="9990" max="10237" width="9" style="326"/>
    <col min="10238" max="10238" width="10.25" style="326" customWidth="1"/>
    <col min="10239" max="10239" width="14.125" style="326" bestFit="1" customWidth="1"/>
    <col min="10240" max="10240" width="12.25" style="326" customWidth="1"/>
    <col min="10241" max="10244" width="12.125" style="326" customWidth="1"/>
    <col min="10245" max="10245" width="10.625" style="326" customWidth="1"/>
    <col min="10246" max="10493" width="9" style="326"/>
    <col min="10494" max="10494" width="10.25" style="326" customWidth="1"/>
    <col min="10495" max="10495" width="14.125" style="326" bestFit="1" customWidth="1"/>
    <col min="10496" max="10496" width="12.25" style="326" customWidth="1"/>
    <col min="10497" max="10500" width="12.125" style="326" customWidth="1"/>
    <col min="10501" max="10501" width="10.625" style="326" customWidth="1"/>
    <col min="10502" max="10749" width="9" style="326"/>
    <col min="10750" max="10750" width="10.25" style="326" customWidth="1"/>
    <col min="10751" max="10751" width="14.125" style="326" bestFit="1" customWidth="1"/>
    <col min="10752" max="10752" width="12.25" style="326" customWidth="1"/>
    <col min="10753" max="10756" width="12.125" style="326" customWidth="1"/>
    <col min="10757" max="10757" width="10.625" style="326" customWidth="1"/>
    <col min="10758" max="11005" width="9" style="326"/>
    <col min="11006" max="11006" width="10.25" style="326" customWidth="1"/>
    <col min="11007" max="11007" width="14.125" style="326" bestFit="1" customWidth="1"/>
    <col min="11008" max="11008" width="12.25" style="326" customWidth="1"/>
    <col min="11009" max="11012" width="12.125" style="326" customWidth="1"/>
    <col min="11013" max="11013" width="10.625" style="326" customWidth="1"/>
    <col min="11014" max="11261" width="9" style="326"/>
    <col min="11262" max="11262" width="10.25" style="326" customWidth="1"/>
    <col min="11263" max="11263" width="14.125" style="326" bestFit="1" customWidth="1"/>
    <col min="11264" max="11264" width="12.25" style="326" customWidth="1"/>
    <col min="11265" max="11268" width="12.125" style="326" customWidth="1"/>
    <col min="11269" max="11269" width="10.625" style="326" customWidth="1"/>
    <col min="11270" max="11517" width="9" style="326"/>
    <col min="11518" max="11518" width="10.25" style="326" customWidth="1"/>
    <col min="11519" max="11519" width="14.125" style="326" bestFit="1" customWidth="1"/>
    <col min="11520" max="11520" width="12.25" style="326" customWidth="1"/>
    <col min="11521" max="11524" width="12.125" style="326" customWidth="1"/>
    <col min="11525" max="11525" width="10.625" style="326" customWidth="1"/>
    <col min="11526" max="11773" width="9" style="326"/>
    <col min="11774" max="11774" width="10.25" style="326" customWidth="1"/>
    <col min="11775" max="11775" width="14.125" style="326" bestFit="1" customWidth="1"/>
    <col min="11776" max="11776" width="12.25" style="326" customWidth="1"/>
    <col min="11777" max="11780" width="12.125" style="326" customWidth="1"/>
    <col min="11781" max="11781" width="10.625" style="326" customWidth="1"/>
    <col min="11782" max="12029" width="9" style="326"/>
    <col min="12030" max="12030" width="10.25" style="326" customWidth="1"/>
    <col min="12031" max="12031" width="14.125" style="326" bestFit="1" customWidth="1"/>
    <col min="12032" max="12032" width="12.25" style="326" customWidth="1"/>
    <col min="12033" max="12036" width="12.125" style="326" customWidth="1"/>
    <col min="12037" max="12037" width="10.625" style="326" customWidth="1"/>
    <col min="12038" max="12285" width="9" style="326"/>
    <col min="12286" max="12286" width="10.25" style="326" customWidth="1"/>
    <col min="12287" max="12287" width="14.125" style="326" bestFit="1" customWidth="1"/>
    <col min="12288" max="12288" width="12.25" style="326" customWidth="1"/>
    <col min="12289" max="12292" width="12.125" style="326" customWidth="1"/>
    <col min="12293" max="12293" width="10.625" style="326" customWidth="1"/>
    <col min="12294" max="12541" width="9" style="326"/>
    <col min="12542" max="12542" width="10.25" style="326" customWidth="1"/>
    <col min="12543" max="12543" width="14.125" style="326" bestFit="1" customWidth="1"/>
    <col min="12544" max="12544" width="12.25" style="326" customWidth="1"/>
    <col min="12545" max="12548" width="12.125" style="326" customWidth="1"/>
    <col min="12549" max="12549" width="10.625" style="326" customWidth="1"/>
    <col min="12550" max="12797" width="9" style="326"/>
    <col min="12798" max="12798" width="10.25" style="326" customWidth="1"/>
    <col min="12799" max="12799" width="14.125" style="326" bestFit="1" customWidth="1"/>
    <col min="12800" max="12800" width="12.25" style="326" customWidth="1"/>
    <col min="12801" max="12804" width="12.125" style="326" customWidth="1"/>
    <col min="12805" max="12805" width="10.625" style="326" customWidth="1"/>
    <col min="12806" max="13053" width="9" style="326"/>
    <col min="13054" max="13054" width="10.25" style="326" customWidth="1"/>
    <col min="13055" max="13055" width="14.125" style="326" bestFit="1" customWidth="1"/>
    <col min="13056" max="13056" width="12.25" style="326" customWidth="1"/>
    <col min="13057" max="13060" width="12.125" style="326" customWidth="1"/>
    <col min="13061" max="13061" width="10.625" style="326" customWidth="1"/>
    <col min="13062" max="13309" width="9" style="326"/>
    <col min="13310" max="13310" width="10.25" style="326" customWidth="1"/>
    <col min="13311" max="13311" width="14.125" style="326" bestFit="1" customWidth="1"/>
    <col min="13312" max="13312" width="12.25" style="326" customWidth="1"/>
    <col min="13313" max="13316" width="12.125" style="326" customWidth="1"/>
    <col min="13317" max="13317" width="10.625" style="326" customWidth="1"/>
    <col min="13318" max="13565" width="9" style="326"/>
    <col min="13566" max="13566" width="10.25" style="326" customWidth="1"/>
    <col min="13567" max="13567" width="14.125" style="326" bestFit="1" customWidth="1"/>
    <col min="13568" max="13568" width="12.25" style="326" customWidth="1"/>
    <col min="13569" max="13572" width="12.125" style="326" customWidth="1"/>
    <col min="13573" max="13573" width="10.625" style="326" customWidth="1"/>
    <col min="13574" max="13821" width="9" style="326"/>
    <col min="13822" max="13822" width="10.25" style="326" customWidth="1"/>
    <col min="13823" max="13823" width="14.125" style="326" bestFit="1" customWidth="1"/>
    <col min="13824" max="13824" width="12.25" style="326" customWidth="1"/>
    <col min="13825" max="13828" width="12.125" style="326" customWidth="1"/>
    <col min="13829" max="13829" width="10.625" style="326" customWidth="1"/>
    <col min="13830" max="14077" width="9" style="326"/>
    <col min="14078" max="14078" width="10.25" style="326" customWidth="1"/>
    <col min="14079" max="14079" width="14.125" style="326" bestFit="1" customWidth="1"/>
    <col min="14080" max="14080" width="12.25" style="326" customWidth="1"/>
    <col min="14081" max="14084" width="12.125" style="326" customWidth="1"/>
    <col min="14085" max="14085" width="10.625" style="326" customWidth="1"/>
    <col min="14086" max="14333" width="9" style="326"/>
    <col min="14334" max="14334" width="10.25" style="326" customWidth="1"/>
    <col min="14335" max="14335" width="14.125" style="326" bestFit="1" customWidth="1"/>
    <col min="14336" max="14336" width="12.25" style="326" customWidth="1"/>
    <col min="14337" max="14340" width="12.125" style="326" customWidth="1"/>
    <col min="14341" max="14341" width="10.625" style="326" customWidth="1"/>
    <col min="14342" max="14589" width="9" style="326"/>
    <col min="14590" max="14590" width="10.25" style="326" customWidth="1"/>
    <col min="14591" max="14591" width="14.125" style="326" bestFit="1" customWidth="1"/>
    <col min="14592" max="14592" width="12.25" style="326" customWidth="1"/>
    <col min="14593" max="14596" width="12.125" style="326" customWidth="1"/>
    <col min="14597" max="14597" width="10.625" style="326" customWidth="1"/>
    <col min="14598" max="14845" width="9" style="326"/>
    <col min="14846" max="14846" width="10.25" style="326" customWidth="1"/>
    <col min="14847" max="14847" width="14.125" style="326" bestFit="1" customWidth="1"/>
    <col min="14848" max="14848" width="12.25" style="326" customWidth="1"/>
    <col min="14849" max="14852" width="12.125" style="326" customWidth="1"/>
    <col min="14853" max="14853" width="10.625" style="326" customWidth="1"/>
    <col min="14854" max="15101" width="9" style="326"/>
    <col min="15102" max="15102" width="10.25" style="326" customWidth="1"/>
    <col min="15103" max="15103" width="14.125" style="326" bestFit="1" customWidth="1"/>
    <col min="15104" max="15104" width="12.25" style="326" customWidth="1"/>
    <col min="15105" max="15108" width="12.125" style="326" customWidth="1"/>
    <col min="15109" max="15109" width="10.625" style="326" customWidth="1"/>
    <col min="15110" max="15357" width="9" style="326"/>
    <col min="15358" max="15358" width="10.25" style="326" customWidth="1"/>
    <col min="15359" max="15359" width="14.125" style="326" bestFit="1" customWidth="1"/>
    <col min="15360" max="15360" width="12.25" style="326" customWidth="1"/>
    <col min="15361" max="15364" width="12.125" style="326" customWidth="1"/>
    <col min="15365" max="15365" width="10.625" style="326" customWidth="1"/>
    <col min="15366" max="15613" width="9" style="326"/>
    <col min="15614" max="15614" width="10.25" style="326" customWidth="1"/>
    <col min="15615" max="15615" width="14.125" style="326" bestFit="1" customWidth="1"/>
    <col min="15616" max="15616" width="12.25" style="326" customWidth="1"/>
    <col min="15617" max="15620" width="12.125" style="326" customWidth="1"/>
    <col min="15621" max="15621" width="10.625" style="326" customWidth="1"/>
    <col min="15622" max="15869" width="9" style="326"/>
    <col min="15870" max="15870" width="10.25" style="326" customWidth="1"/>
    <col min="15871" max="15871" width="14.125" style="326" bestFit="1" customWidth="1"/>
    <col min="15872" max="15872" width="12.25" style="326" customWidth="1"/>
    <col min="15873" max="15876" width="12.125" style="326" customWidth="1"/>
    <col min="15877" max="15877" width="10.625" style="326" customWidth="1"/>
    <col min="15878" max="16125" width="9" style="326"/>
    <col min="16126" max="16126" width="10.25" style="326" customWidth="1"/>
    <col min="16127" max="16127" width="14.125" style="326" bestFit="1" customWidth="1"/>
    <col min="16128" max="16128" width="12.25" style="326" customWidth="1"/>
    <col min="16129" max="16132" width="12.125" style="326" customWidth="1"/>
    <col min="16133" max="16133" width="10.625" style="326" customWidth="1"/>
    <col min="16134" max="16384" width="9" style="326"/>
  </cols>
  <sheetData>
    <row r="2" spans="2:9" ht="17.25" x14ac:dyDescent="0.4">
      <c r="B2" s="475" t="s">
        <v>0</v>
      </c>
      <c r="C2" s="475"/>
      <c r="D2" s="475"/>
      <c r="E2" s="475"/>
      <c r="F2" s="475"/>
      <c r="G2" s="475"/>
      <c r="H2" s="475"/>
      <c r="I2" s="475"/>
    </row>
    <row r="4" spans="2:9" x14ac:dyDescent="0.4">
      <c r="B4" s="2" t="s">
        <v>1</v>
      </c>
    </row>
    <row r="5" spans="2:9" ht="14.25" thickBot="1" x14ac:dyDescent="0.45">
      <c r="I5" s="3"/>
    </row>
    <row r="6" spans="2:9" ht="27.75" customHeight="1" x14ac:dyDescent="0.4">
      <c r="B6" s="4" t="s">
        <v>2</v>
      </c>
      <c r="C6" s="476" t="s">
        <v>3</v>
      </c>
      <c r="D6" s="476"/>
      <c r="E6" s="477"/>
      <c r="F6" s="476" t="s">
        <v>4</v>
      </c>
      <c r="G6" s="476"/>
      <c r="H6" s="477"/>
      <c r="I6" s="478" t="s">
        <v>5</v>
      </c>
    </row>
    <row r="7" spans="2:9" ht="26.25" customHeight="1" x14ac:dyDescent="0.4">
      <c r="B7" s="5" t="s">
        <v>6</v>
      </c>
      <c r="C7" s="324" t="s">
        <v>7</v>
      </c>
      <c r="D7" s="324" t="s">
        <v>8</v>
      </c>
      <c r="E7" s="325" t="s">
        <v>9</v>
      </c>
      <c r="F7" s="324" t="s">
        <v>7</v>
      </c>
      <c r="G7" s="324" t="s">
        <v>8</v>
      </c>
      <c r="H7" s="325" t="s">
        <v>9</v>
      </c>
      <c r="I7" s="479"/>
    </row>
    <row r="8" spans="2:9" ht="35.25" hidden="1" customHeight="1" x14ac:dyDescent="0.4">
      <c r="B8" s="7" t="s">
        <v>10</v>
      </c>
      <c r="C8" s="8">
        <f>SUM(D8:E8)</f>
        <v>1027</v>
      </c>
      <c r="D8" s="8">
        <v>531</v>
      </c>
      <c r="E8" s="8">
        <v>496</v>
      </c>
      <c r="F8" s="9">
        <f>SUM(G8:H8)</f>
        <v>503</v>
      </c>
      <c r="G8" s="8">
        <v>275</v>
      </c>
      <c r="H8" s="10">
        <v>228</v>
      </c>
      <c r="I8" s="11">
        <f>C8-F8</f>
        <v>524</v>
      </c>
    </row>
    <row r="9" spans="2:9" ht="35.25" hidden="1" customHeight="1" x14ac:dyDescent="0.4">
      <c r="B9" s="12">
        <v>11</v>
      </c>
      <c r="C9" s="13">
        <f>SUM(D9:E9)</f>
        <v>941</v>
      </c>
      <c r="D9" s="13">
        <v>484</v>
      </c>
      <c r="E9" s="13">
        <v>457</v>
      </c>
      <c r="F9" s="14">
        <f>SUM(G9:H9)</f>
        <v>518</v>
      </c>
      <c r="G9" s="13">
        <v>293</v>
      </c>
      <c r="H9" s="15">
        <v>225</v>
      </c>
      <c r="I9" s="16">
        <f>C9-F9</f>
        <v>423</v>
      </c>
    </row>
    <row r="10" spans="2:9" ht="35.25" hidden="1" customHeight="1" x14ac:dyDescent="0.4">
      <c r="B10" s="12" t="s">
        <v>11</v>
      </c>
      <c r="C10" s="17">
        <f>SUM(D10:E10)</f>
        <v>988</v>
      </c>
      <c r="D10" s="18">
        <v>496</v>
      </c>
      <c r="E10" s="18">
        <v>492</v>
      </c>
      <c r="F10" s="17">
        <f>SUM(G10:H10)</f>
        <v>527</v>
      </c>
      <c r="G10" s="18">
        <v>301</v>
      </c>
      <c r="H10" s="19">
        <v>226</v>
      </c>
      <c r="I10" s="20">
        <f>C10-F10</f>
        <v>461</v>
      </c>
    </row>
    <row r="11" spans="2:9" ht="35.25" hidden="1" customHeight="1" x14ac:dyDescent="0.4">
      <c r="B11" s="12" t="s">
        <v>12</v>
      </c>
      <c r="C11" s="21">
        <f>SUM(D11:E11)</f>
        <v>986</v>
      </c>
      <c r="D11" s="22">
        <v>460</v>
      </c>
      <c r="E11" s="22">
        <v>526</v>
      </c>
      <c r="F11" s="21">
        <f>SUM(G11:H11)</f>
        <v>576</v>
      </c>
      <c r="G11" s="22">
        <v>332</v>
      </c>
      <c r="H11" s="23">
        <v>244</v>
      </c>
      <c r="I11" s="24">
        <f>C11-F11</f>
        <v>410</v>
      </c>
    </row>
    <row r="12" spans="2:9" ht="24" hidden="1" customHeight="1" x14ac:dyDescent="0.4">
      <c r="B12" s="12" t="s">
        <v>13</v>
      </c>
      <c r="C12" s="9">
        <f>SUM(D12:E12)</f>
        <v>990</v>
      </c>
      <c r="D12" s="8">
        <v>492</v>
      </c>
      <c r="E12" s="8">
        <v>498</v>
      </c>
      <c r="F12" s="9">
        <f>SUM(G12:H12)</f>
        <v>593</v>
      </c>
      <c r="G12" s="8">
        <v>346</v>
      </c>
      <c r="H12" s="10">
        <v>247</v>
      </c>
      <c r="I12" s="11">
        <f>C12-F12</f>
        <v>397</v>
      </c>
    </row>
    <row r="13" spans="2:9" ht="24" hidden="1" customHeight="1" x14ac:dyDescent="0.4">
      <c r="B13" s="12" t="s">
        <v>14</v>
      </c>
      <c r="C13" s="14">
        <v>957</v>
      </c>
      <c r="D13" s="13">
        <v>496</v>
      </c>
      <c r="E13" s="13">
        <v>461</v>
      </c>
      <c r="F13" s="14">
        <v>627</v>
      </c>
      <c r="G13" s="13">
        <v>365</v>
      </c>
      <c r="H13" s="15">
        <v>262</v>
      </c>
      <c r="I13" s="25">
        <v>330</v>
      </c>
    </row>
    <row r="14" spans="2:9" ht="24" hidden="1" customHeight="1" x14ac:dyDescent="0.4">
      <c r="B14" s="12" t="s">
        <v>15</v>
      </c>
      <c r="C14" s="26">
        <v>903</v>
      </c>
      <c r="D14" s="27">
        <v>441</v>
      </c>
      <c r="E14" s="28">
        <v>462</v>
      </c>
      <c r="F14" s="27">
        <v>785</v>
      </c>
      <c r="G14" s="27">
        <v>445</v>
      </c>
      <c r="H14" s="29">
        <v>340</v>
      </c>
      <c r="I14" s="30">
        <v>118</v>
      </c>
    </row>
    <row r="15" spans="2:9" ht="24" hidden="1" customHeight="1" x14ac:dyDescent="0.4">
      <c r="B15" s="12" t="s">
        <v>16</v>
      </c>
      <c r="C15" s="26">
        <v>959</v>
      </c>
      <c r="D15" s="27">
        <v>504</v>
      </c>
      <c r="E15" s="28">
        <v>455</v>
      </c>
      <c r="F15" s="27">
        <v>773</v>
      </c>
      <c r="G15" s="27">
        <v>444</v>
      </c>
      <c r="H15" s="29">
        <v>329</v>
      </c>
      <c r="I15" s="30">
        <v>186</v>
      </c>
    </row>
    <row r="16" spans="2:9" ht="24" hidden="1" customHeight="1" x14ac:dyDescent="0.4">
      <c r="B16" s="31" t="s">
        <v>17</v>
      </c>
      <c r="C16" s="32">
        <v>949</v>
      </c>
      <c r="D16" s="32">
        <v>523</v>
      </c>
      <c r="E16" s="32">
        <v>426</v>
      </c>
      <c r="F16" s="32">
        <v>866</v>
      </c>
      <c r="G16" s="32">
        <v>513</v>
      </c>
      <c r="H16" s="32">
        <v>353</v>
      </c>
      <c r="I16" s="33">
        <v>83</v>
      </c>
    </row>
    <row r="17" spans="2:9" ht="24" hidden="1" customHeight="1" x14ac:dyDescent="0.4">
      <c r="B17" s="31" t="s">
        <v>18</v>
      </c>
      <c r="C17" s="34">
        <v>889</v>
      </c>
      <c r="D17" s="34">
        <v>442</v>
      </c>
      <c r="E17" s="35">
        <v>447</v>
      </c>
      <c r="F17" s="34">
        <v>933</v>
      </c>
      <c r="G17" s="34">
        <v>518</v>
      </c>
      <c r="H17" s="35">
        <v>415</v>
      </c>
      <c r="I17" s="33">
        <v>-44</v>
      </c>
    </row>
    <row r="18" spans="2:9" ht="18.75" hidden="1" customHeight="1" x14ac:dyDescent="0.4">
      <c r="B18" s="12" t="s">
        <v>19</v>
      </c>
      <c r="C18" s="34">
        <v>861</v>
      </c>
      <c r="D18" s="34">
        <v>443</v>
      </c>
      <c r="E18" s="35">
        <v>418</v>
      </c>
      <c r="F18" s="34">
        <v>896</v>
      </c>
      <c r="G18" s="34">
        <v>500</v>
      </c>
      <c r="H18" s="35">
        <v>396</v>
      </c>
      <c r="I18" s="33">
        <v>-35</v>
      </c>
    </row>
    <row r="19" spans="2:9" ht="18.75" hidden="1" customHeight="1" x14ac:dyDescent="0.4">
      <c r="B19" s="12" t="s">
        <v>20</v>
      </c>
      <c r="C19" s="34">
        <v>771</v>
      </c>
      <c r="D19" s="34">
        <v>376</v>
      </c>
      <c r="E19" s="35">
        <v>395</v>
      </c>
      <c r="F19" s="34">
        <v>948</v>
      </c>
      <c r="G19" s="34">
        <v>557</v>
      </c>
      <c r="H19" s="35">
        <v>391</v>
      </c>
      <c r="I19" s="33">
        <v>-177</v>
      </c>
    </row>
    <row r="20" spans="2:9" ht="0.75" hidden="1" customHeight="1" x14ac:dyDescent="0.4">
      <c r="B20" s="36" t="s">
        <v>21</v>
      </c>
      <c r="C20" s="34">
        <v>769</v>
      </c>
      <c r="D20" s="34">
        <v>397</v>
      </c>
      <c r="E20" s="35">
        <v>372</v>
      </c>
      <c r="F20" s="34">
        <v>965</v>
      </c>
      <c r="G20" s="34">
        <v>531</v>
      </c>
      <c r="H20" s="35">
        <v>434</v>
      </c>
      <c r="I20" s="33">
        <v>-196</v>
      </c>
    </row>
    <row r="21" spans="2:9" ht="18.75" hidden="1" customHeight="1" x14ac:dyDescent="0.4">
      <c r="B21" s="12" t="s">
        <v>22</v>
      </c>
      <c r="C21" s="37">
        <v>746</v>
      </c>
      <c r="D21" s="37">
        <v>346</v>
      </c>
      <c r="E21" s="37">
        <v>400</v>
      </c>
      <c r="F21" s="37">
        <v>1025</v>
      </c>
      <c r="G21" s="37">
        <v>576</v>
      </c>
      <c r="H21" s="37">
        <v>449</v>
      </c>
      <c r="I21" s="38">
        <f>C21-F21</f>
        <v>-279</v>
      </c>
    </row>
    <row r="22" spans="2:9" ht="24.75" hidden="1" customHeight="1" x14ac:dyDescent="0.4">
      <c r="B22" s="39" t="s">
        <v>23</v>
      </c>
      <c r="C22" s="37">
        <f>SUM(D22+E22)</f>
        <v>698</v>
      </c>
      <c r="D22" s="37">
        <v>337</v>
      </c>
      <c r="E22" s="37">
        <v>361</v>
      </c>
      <c r="F22" s="37">
        <v>1071</v>
      </c>
      <c r="G22" s="37">
        <v>608</v>
      </c>
      <c r="H22" s="37">
        <v>463</v>
      </c>
      <c r="I22" s="38">
        <f>C22-F22</f>
        <v>-373</v>
      </c>
    </row>
    <row r="23" spans="2:9" ht="24.75" hidden="1" customHeight="1" x14ac:dyDescent="0.4">
      <c r="B23" s="39" t="s">
        <v>262</v>
      </c>
      <c r="C23" s="37">
        <v>703</v>
      </c>
      <c r="D23" s="37">
        <v>366</v>
      </c>
      <c r="E23" s="37">
        <v>337</v>
      </c>
      <c r="F23" s="37">
        <v>1008</v>
      </c>
      <c r="G23" s="37">
        <v>568</v>
      </c>
      <c r="H23" s="37">
        <v>440</v>
      </c>
      <c r="I23" s="387">
        <v>-305</v>
      </c>
    </row>
    <row r="24" spans="2:9" ht="24.75" customHeight="1" x14ac:dyDescent="0.4">
      <c r="B24" s="39" t="s">
        <v>269</v>
      </c>
      <c r="C24" s="37">
        <v>682</v>
      </c>
      <c r="D24" s="37">
        <v>325</v>
      </c>
      <c r="E24" s="37">
        <v>357</v>
      </c>
      <c r="F24" s="37">
        <v>1128</v>
      </c>
      <c r="G24" s="37">
        <v>623</v>
      </c>
      <c r="H24" s="37">
        <v>505</v>
      </c>
      <c r="I24" s="387">
        <v>-446</v>
      </c>
    </row>
    <row r="25" spans="2:9" s="335" customFormat="1" ht="24.75" customHeight="1" x14ac:dyDescent="0.4">
      <c r="B25" s="39">
        <v>4</v>
      </c>
      <c r="C25" s="37">
        <v>644</v>
      </c>
      <c r="D25" s="37">
        <v>354</v>
      </c>
      <c r="E25" s="37">
        <v>290</v>
      </c>
      <c r="F25" s="37">
        <v>1307</v>
      </c>
      <c r="G25" s="37">
        <v>703</v>
      </c>
      <c r="H25" s="37">
        <v>604</v>
      </c>
      <c r="I25" s="387">
        <v>-663</v>
      </c>
    </row>
    <row r="26" spans="2:9" s="399" customFormat="1" ht="24.75" customHeight="1" x14ac:dyDescent="0.4">
      <c r="B26" s="39">
        <v>5</v>
      </c>
      <c r="C26" s="37">
        <v>600</v>
      </c>
      <c r="D26" s="37">
        <v>313</v>
      </c>
      <c r="E26" s="37">
        <v>287</v>
      </c>
      <c r="F26" s="37">
        <v>1316</v>
      </c>
      <c r="G26" s="37">
        <v>758</v>
      </c>
      <c r="H26" s="37">
        <v>558</v>
      </c>
      <c r="I26" s="387">
        <v>-716</v>
      </c>
    </row>
    <row r="27" spans="2:9" ht="24.75" customHeight="1" x14ac:dyDescent="0.4">
      <c r="B27" s="40">
        <v>6</v>
      </c>
      <c r="C27" s="328">
        <v>626</v>
      </c>
      <c r="D27" s="41">
        <v>330</v>
      </c>
      <c r="E27" s="41">
        <v>296</v>
      </c>
      <c r="F27" s="41">
        <v>1313</v>
      </c>
      <c r="G27" s="41">
        <v>715</v>
      </c>
      <c r="H27" s="41">
        <v>598</v>
      </c>
      <c r="I27" s="388">
        <v>-687</v>
      </c>
    </row>
    <row r="28" spans="2:9" ht="18.75" customHeight="1" x14ac:dyDescent="0.4">
      <c r="B28" s="12" t="s">
        <v>24</v>
      </c>
      <c r="C28" s="42">
        <v>55</v>
      </c>
      <c r="D28" s="43">
        <v>29</v>
      </c>
      <c r="E28" s="43">
        <v>26</v>
      </c>
      <c r="F28" s="42">
        <v>134</v>
      </c>
      <c r="G28" s="43">
        <v>63</v>
      </c>
      <c r="H28" s="44">
        <v>71</v>
      </c>
      <c r="I28" s="387">
        <v>-79</v>
      </c>
    </row>
    <row r="29" spans="2:9" ht="18.75" customHeight="1" x14ac:dyDescent="0.4">
      <c r="B29" s="12">
        <v>2</v>
      </c>
      <c r="C29" s="37">
        <v>58</v>
      </c>
      <c r="D29" s="43">
        <v>29</v>
      </c>
      <c r="E29" s="43">
        <v>29</v>
      </c>
      <c r="F29" s="37">
        <v>110</v>
      </c>
      <c r="G29" s="43">
        <v>67</v>
      </c>
      <c r="H29" s="44">
        <v>43</v>
      </c>
      <c r="I29" s="387">
        <v>-52</v>
      </c>
    </row>
    <row r="30" spans="2:9" ht="18.75" customHeight="1" x14ac:dyDescent="0.4">
      <c r="B30" s="12">
        <v>3</v>
      </c>
      <c r="C30" s="37">
        <v>44</v>
      </c>
      <c r="D30" s="43">
        <v>23</v>
      </c>
      <c r="E30" s="43">
        <v>21</v>
      </c>
      <c r="F30" s="37">
        <v>111</v>
      </c>
      <c r="G30" s="43">
        <v>57</v>
      </c>
      <c r="H30" s="44">
        <v>54</v>
      </c>
      <c r="I30" s="387">
        <v>-67</v>
      </c>
    </row>
    <row r="31" spans="2:9" ht="18.75" customHeight="1" x14ac:dyDescent="0.4">
      <c r="B31" s="12">
        <v>4</v>
      </c>
      <c r="C31" s="37">
        <v>50</v>
      </c>
      <c r="D31" s="43">
        <v>27</v>
      </c>
      <c r="E31" s="43">
        <v>23</v>
      </c>
      <c r="F31" s="37">
        <v>114</v>
      </c>
      <c r="G31" s="43">
        <v>65</v>
      </c>
      <c r="H31" s="44">
        <v>49</v>
      </c>
      <c r="I31" s="387">
        <v>-64</v>
      </c>
    </row>
    <row r="32" spans="2:9" ht="18.75" customHeight="1" x14ac:dyDescent="0.4">
      <c r="B32" s="12">
        <v>5</v>
      </c>
      <c r="C32" s="37">
        <v>52</v>
      </c>
      <c r="D32" s="43">
        <v>34</v>
      </c>
      <c r="E32" s="43">
        <v>18</v>
      </c>
      <c r="F32" s="37">
        <v>89</v>
      </c>
      <c r="G32" s="43">
        <v>46</v>
      </c>
      <c r="H32" s="44">
        <v>43</v>
      </c>
      <c r="I32" s="387">
        <v>-37</v>
      </c>
    </row>
    <row r="33" spans="2:10" ht="18.75" customHeight="1" x14ac:dyDescent="0.4">
      <c r="B33" s="12">
        <v>6</v>
      </c>
      <c r="C33" s="37">
        <v>41</v>
      </c>
      <c r="D33" s="43">
        <v>19</v>
      </c>
      <c r="E33" s="43">
        <v>22</v>
      </c>
      <c r="F33" s="37">
        <v>78</v>
      </c>
      <c r="G33" s="43">
        <v>40</v>
      </c>
      <c r="H33" s="44">
        <v>38</v>
      </c>
      <c r="I33" s="387">
        <v>-37</v>
      </c>
    </row>
    <row r="34" spans="2:10" ht="18.75" customHeight="1" x14ac:dyDescent="0.4">
      <c r="B34" s="12">
        <v>7</v>
      </c>
      <c r="C34" s="37">
        <v>54</v>
      </c>
      <c r="D34" s="43">
        <v>27</v>
      </c>
      <c r="E34" s="43">
        <v>27</v>
      </c>
      <c r="F34" s="37">
        <v>121</v>
      </c>
      <c r="G34" s="43">
        <v>66</v>
      </c>
      <c r="H34" s="44">
        <v>55</v>
      </c>
      <c r="I34" s="387">
        <v>-67</v>
      </c>
    </row>
    <row r="35" spans="2:10" ht="18.75" customHeight="1" x14ac:dyDescent="0.4">
      <c r="B35" s="12">
        <v>8</v>
      </c>
      <c r="C35" s="37">
        <v>68</v>
      </c>
      <c r="D35" s="43">
        <v>37</v>
      </c>
      <c r="E35" s="43">
        <v>31</v>
      </c>
      <c r="F35" s="37">
        <v>107</v>
      </c>
      <c r="G35" s="43">
        <v>48</v>
      </c>
      <c r="H35" s="44">
        <v>59</v>
      </c>
      <c r="I35" s="387">
        <v>-39</v>
      </c>
    </row>
    <row r="36" spans="2:10" ht="18.75" customHeight="1" x14ac:dyDescent="0.4">
      <c r="B36" s="12">
        <v>9</v>
      </c>
      <c r="C36" s="37">
        <v>58</v>
      </c>
      <c r="D36" s="43">
        <v>31</v>
      </c>
      <c r="E36" s="43">
        <v>27</v>
      </c>
      <c r="F36" s="37">
        <v>114</v>
      </c>
      <c r="G36" s="43">
        <v>60</v>
      </c>
      <c r="H36" s="44">
        <v>54</v>
      </c>
      <c r="I36" s="387">
        <v>-56</v>
      </c>
    </row>
    <row r="37" spans="2:10" ht="18.75" customHeight="1" x14ac:dyDescent="0.4">
      <c r="B37" s="12">
        <v>10</v>
      </c>
      <c r="C37" s="37">
        <v>68</v>
      </c>
      <c r="D37" s="43">
        <v>35</v>
      </c>
      <c r="E37" s="43">
        <v>33</v>
      </c>
      <c r="F37" s="37">
        <v>91</v>
      </c>
      <c r="G37" s="43">
        <v>54</v>
      </c>
      <c r="H37" s="44">
        <v>37</v>
      </c>
      <c r="I37" s="387">
        <v>-23</v>
      </c>
    </row>
    <row r="38" spans="2:10" ht="18.75" customHeight="1" x14ac:dyDescent="0.4">
      <c r="B38" s="12">
        <v>11</v>
      </c>
      <c r="C38" s="37">
        <v>34</v>
      </c>
      <c r="D38" s="43">
        <v>13</v>
      </c>
      <c r="E38" s="43">
        <v>21</v>
      </c>
      <c r="F38" s="37">
        <v>116</v>
      </c>
      <c r="G38" s="43">
        <v>69</v>
      </c>
      <c r="H38" s="44">
        <v>47</v>
      </c>
      <c r="I38" s="387">
        <v>-82</v>
      </c>
    </row>
    <row r="39" spans="2:10" ht="18.75" customHeight="1" thickBot="1" x14ac:dyDescent="0.45">
      <c r="B39" s="45">
        <v>12</v>
      </c>
      <c r="C39" s="46">
        <v>44</v>
      </c>
      <c r="D39" s="43">
        <v>26</v>
      </c>
      <c r="E39" s="43">
        <v>18</v>
      </c>
      <c r="F39" s="37">
        <v>128</v>
      </c>
      <c r="G39" s="43">
        <v>80</v>
      </c>
      <c r="H39" s="44">
        <v>48</v>
      </c>
      <c r="I39" s="389">
        <v>-84</v>
      </c>
    </row>
    <row r="40" spans="2:10" ht="21.75" customHeight="1" thickBot="1" x14ac:dyDescent="0.45">
      <c r="B40" s="480"/>
      <c r="C40" s="481"/>
      <c r="D40" s="480"/>
      <c r="E40" s="480"/>
      <c r="F40" s="480"/>
      <c r="G40" s="480"/>
      <c r="H40" s="480"/>
      <c r="I40" s="481"/>
    </row>
    <row r="41" spans="2:10" ht="25.5" customHeight="1" x14ac:dyDescent="0.4">
      <c r="B41" s="4" t="s">
        <v>25</v>
      </c>
      <c r="C41" s="482" t="s">
        <v>26</v>
      </c>
      <c r="D41" s="469" t="s">
        <v>27</v>
      </c>
      <c r="E41" s="484" t="s">
        <v>28</v>
      </c>
      <c r="F41" s="484"/>
      <c r="G41" s="484"/>
      <c r="H41" s="485"/>
      <c r="I41" s="13"/>
      <c r="J41" s="47"/>
    </row>
    <row r="42" spans="2:10" ht="21" customHeight="1" x14ac:dyDescent="0.4">
      <c r="B42" s="48" t="s">
        <v>29</v>
      </c>
      <c r="C42" s="483"/>
      <c r="D42" s="470"/>
      <c r="E42" s="49" t="s">
        <v>3</v>
      </c>
      <c r="F42" s="324" t="s">
        <v>4</v>
      </c>
      <c r="G42" s="324" t="s">
        <v>30</v>
      </c>
      <c r="H42" s="50" t="s">
        <v>31</v>
      </c>
      <c r="I42" s="51"/>
      <c r="J42" s="47"/>
    </row>
    <row r="43" spans="2:10" ht="10.5" hidden="1" customHeight="1" x14ac:dyDescent="0.4">
      <c r="B43" s="12" t="s">
        <v>13</v>
      </c>
      <c r="C43" s="52" t="s">
        <v>32</v>
      </c>
      <c r="D43" s="53" t="s">
        <v>33</v>
      </c>
      <c r="E43" s="13">
        <v>9.6</v>
      </c>
      <c r="F43" s="13">
        <v>5.7</v>
      </c>
      <c r="G43" s="13">
        <v>5.4</v>
      </c>
      <c r="H43" s="16">
        <v>2.1</v>
      </c>
      <c r="I43" s="51"/>
    </row>
    <row r="44" spans="2:10" ht="21.75" hidden="1" customHeight="1" x14ac:dyDescent="0.4">
      <c r="B44" s="12" t="s">
        <v>14</v>
      </c>
      <c r="C44" s="52" t="s">
        <v>34</v>
      </c>
      <c r="D44" s="53" t="s">
        <v>35</v>
      </c>
      <c r="E44" s="13">
        <v>9.3000000000000007</v>
      </c>
      <c r="F44" s="13">
        <v>6.1</v>
      </c>
      <c r="G44" s="13">
        <v>5.8</v>
      </c>
      <c r="H44" s="16">
        <v>2.2999999999999998</v>
      </c>
      <c r="I44" s="51"/>
    </row>
    <row r="45" spans="2:10" ht="21.95" hidden="1" customHeight="1" x14ac:dyDescent="0.4">
      <c r="B45" s="12" t="s">
        <v>15</v>
      </c>
      <c r="C45" s="54" t="s">
        <v>36</v>
      </c>
      <c r="D45" s="53" t="s">
        <v>37</v>
      </c>
      <c r="E45" s="55">
        <v>8.5</v>
      </c>
      <c r="F45" s="55">
        <v>7.4</v>
      </c>
      <c r="G45" s="55">
        <v>5.4</v>
      </c>
      <c r="H45" s="16">
        <v>1.9</v>
      </c>
      <c r="I45" s="51"/>
    </row>
    <row r="46" spans="2:10" ht="21.95" hidden="1" customHeight="1" x14ac:dyDescent="0.4">
      <c r="B46" s="12" t="s">
        <v>38</v>
      </c>
      <c r="C46" s="56" t="s">
        <v>39</v>
      </c>
      <c r="D46" s="57" t="s">
        <v>40</v>
      </c>
      <c r="E46" s="58">
        <v>8.9</v>
      </c>
      <c r="F46" s="58">
        <v>7.2</v>
      </c>
      <c r="G46" s="58">
        <v>5.3</v>
      </c>
      <c r="H46" s="59">
        <v>1.9</v>
      </c>
      <c r="I46" s="51"/>
    </row>
    <row r="47" spans="2:10" ht="21.95" hidden="1" customHeight="1" x14ac:dyDescent="0.4">
      <c r="B47" s="31" t="s">
        <v>17</v>
      </c>
      <c r="C47" s="60" t="s">
        <v>41</v>
      </c>
      <c r="D47" s="61" t="s">
        <v>42</v>
      </c>
      <c r="E47" s="62">
        <v>8.6</v>
      </c>
      <c r="F47" s="62">
        <v>7.9</v>
      </c>
      <c r="G47" s="62">
        <v>4.8</v>
      </c>
      <c r="H47" s="63">
        <v>1.7</v>
      </c>
      <c r="I47" s="51"/>
    </row>
    <row r="48" spans="2:10" ht="21.95" hidden="1" customHeight="1" x14ac:dyDescent="0.4">
      <c r="B48" s="31" t="s">
        <v>18</v>
      </c>
      <c r="C48" s="56" t="s">
        <v>43</v>
      </c>
      <c r="D48" s="64" t="s">
        <v>44</v>
      </c>
      <c r="E48" s="58">
        <v>8.1</v>
      </c>
      <c r="F48" s="58">
        <v>8.5</v>
      </c>
      <c r="G48" s="58">
        <v>4.5999999999999996</v>
      </c>
      <c r="H48" s="59">
        <v>1.8</v>
      </c>
      <c r="I48" s="51"/>
    </row>
    <row r="49" spans="2:21" ht="21" hidden="1" customHeight="1" x14ac:dyDescent="0.4">
      <c r="B49" s="12" t="s">
        <v>19</v>
      </c>
      <c r="C49" s="56" t="s">
        <v>45</v>
      </c>
      <c r="D49" s="56" t="s">
        <v>46</v>
      </c>
      <c r="E49" s="58">
        <v>7.8</v>
      </c>
      <c r="F49" s="58">
        <v>8.1999999999999993</v>
      </c>
      <c r="G49" s="58">
        <v>4.5999999999999996</v>
      </c>
      <c r="H49" s="59">
        <v>1.8</v>
      </c>
      <c r="I49" s="51"/>
    </row>
    <row r="50" spans="2:21" ht="21" hidden="1" customHeight="1" x14ac:dyDescent="0.4">
      <c r="B50" s="12" t="s">
        <v>20</v>
      </c>
      <c r="C50" s="56" t="s">
        <v>47</v>
      </c>
      <c r="D50" s="56" t="s">
        <v>48</v>
      </c>
      <c r="E50" s="65">
        <v>7</v>
      </c>
      <c r="F50" s="58">
        <v>8.6999999999999993</v>
      </c>
      <c r="G50" s="58">
        <v>4.3</v>
      </c>
      <c r="H50" s="59">
        <v>1.5</v>
      </c>
      <c r="I50" s="51"/>
    </row>
    <row r="51" spans="2:21" ht="21" hidden="1" customHeight="1" x14ac:dyDescent="0.4">
      <c r="B51" s="36" t="s">
        <v>21</v>
      </c>
      <c r="C51" s="56" t="s">
        <v>49</v>
      </c>
      <c r="D51" s="56" t="s">
        <v>50</v>
      </c>
      <c r="E51" s="65">
        <v>7</v>
      </c>
      <c r="F51" s="326">
        <v>8.8000000000000007</v>
      </c>
      <c r="G51" s="66">
        <v>4.5</v>
      </c>
      <c r="H51" s="59">
        <v>1.7</v>
      </c>
      <c r="I51" s="51"/>
      <c r="L51" s="67"/>
      <c r="M51" s="67"/>
      <c r="N51" s="67"/>
      <c r="O51" s="67"/>
      <c r="P51" s="67"/>
      <c r="Q51" s="67"/>
      <c r="R51" s="67"/>
      <c r="S51" s="67"/>
      <c r="T51" s="67"/>
      <c r="U51" s="67"/>
    </row>
    <row r="52" spans="2:21" ht="21" hidden="1" customHeight="1" x14ac:dyDescent="0.4">
      <c r="B52" s="12" t="s">
        <v>22</v>
      </c>
      <c r="C52" s="56" t="s">
        <v>51</v>
      </c>
      <c r="D52" s="56" t="s">
        <v>52</v>
      </c>
      <c r="E52" s="326">
        <v>6.8</v>
      </c>
      <c r="F52" s="58">
        <v>9.3000000000000007</v>
      </c>
      <c r="G52" s="66">
        <v>4.2</v>
      </c>
      <c r="H52" s="59">
        <v>1.6</v>
      </c>
      <c r="I52" s="51"/>
      <c r="L52" s="67"/>
      <c r="M52" s="67"/>
      <c r="N52" s="67"/>
      <c r="O52" s="67"/>
      <c r="P52" s="67"/>
      <c r="Q52" s="67"/>
      <c r="R52" s="67"/>
      <c r="S52" s="67"/>
      <c r="T52" s="67"/>
      <c r="U52" s="67"/>
    </row>
    <row r="53" spans="2:21" ht="21" hidden="1" customHeight="1" x14ac:dyDescent="0.4">
      <c r="B53" s="39" t="s">
        <v>53</v>
      </c>
      <c r="C53" s="56" t="s">
        <v>54</v>
      </c>
      <c r="D53" s="56" t="s">
        <v>55</v>
      </c>
      <c r="E53" s="66">
        <v>6.3</v>
      </c>
      <c r="F53" s="66">
        <v>9.6999999999999993</v>
      </c>
      <c r="G53" s="66">
        <v>5.0999999999999996</v>
      </c>
      <c r="H53" s="329">
        <v>1.7</v>
      </c>
      <c r="I53" s="51"/>
      <c r="J53" s="68"/>
      <c r="K53" s="47"/>
      <c r="L53" s="67"/>
      <c r="M53" s="69"/>
      <c r="N53" s="69"/>
      <c r="O53" s="69"/>
      <c r="P53" s="69"/>
      <c r="Q53" s="69"/>
      <c r="R53" s="70"/>
      <c r="S53" s="67"/>
      <c r="T53" s="67"/>
      <c r="U53" s="67"/>
    </row>
    <row r="54" spans="2:21" ht="21" hidden="1" customHeight="1" x14ac:dyDescent="0.4">
      <c r="B54" s="39" t="s">
        <v>262</v>
      </c>
      <c r="C54" s="56" t="s">
        <v>56</v>
      </c>
      <c r="D54" s="56" t="s">
        <v>268</v>
      </c>
      <c r="E54" s="66">
        <v>6.4</v>
      </c>
      <c r="F54" s="66">
        <v>9.1999999999999993</v>
      </c>
      <c r="G54" s="66">
        <v>4.0999999999999996</v>
      </c>
      <c r="H54" s="329">
        <v>1.5</v>
      </c>
      <c r="I54" s="51"/>
      <c r="J54" s="68"/>
      <c r="K54" s="47"/>
      <c r="L54" s="67"/>
      <c r="M54" s="69"/>
      <c r="N54" s="69"/>
      <c r="O54" s="69"/>
      <c r="P54" s="69"/>
      <c r="Q54" s="69"/>
      <c r="R54" s="70"/>
      <c r="S54" s="67"/>
      <c r="T54" s="67"/>
      <c r="U54" s="67"/>
    </row>
    <row r="55" spans="2:21" ht="21" customHeight="1" x14ac:dyDescent="0.4">
      <c r="B55" s="39" t="s">
        <v>269</v>
      </c>
      <c r="C55" s="56" t="s">
        <v>260</v>
      </c>
      <c r="D55" s="56" t="s">
        <v>261</v>
      </c>
      <c r="E55" s="66">
        <v>6.2002254627440996</v>
      </c>
      <c r="F55" s="66">
        <v>10.254918360667661</v>
      </c>
      <c r="G55" s="66">
        <v>3.5910396741699699</v>
      </c>
      <c r="H55" s="329">
        <v>1.3636859522164442</v>
      </c>
      <c r="I55" s="51"/>
      <c r="J55" s="68"/>
      <c r="K55" s="47"/>
      <c r="L55" s="67"/>
      <c r="M55" s="69"/>
      <c r="N55" s="69"/>
      <c r="O55" s="69"/>
      <c r="P55" s="69"/>
      <c r="Q55" s="69"/>
      <c r="R55" s="70"/>
      <c r="S55" s="67"/>
      <c r="T55" s="67"/>
      <c r="U55" s="67"/>
    </row>
    <row r="56" spans="2:21" s="335" customFormat="1" ht="21" customHeight="1" x14ac:dyDescent="0.4">
      <c r="B56" s="39">
        <v>4</v>
      </c>
      <c r="C56" s="56" t="s">
        <v>263</v>
      </c>
      <c r="D56" s="56" t="s">
        <v>264</v>
      </c>
      <c r="E56" s="66">
        <v>5.8707701283547262</v>
      </c>
      <c r="F56" s="66">
        <v>11.914746207701283</v>
      </c>
      <c r="G56" s="66">
        <v>3.5552800466744459</v>
      </c>
      <c r="H56" s="329">
        <v>1.3947637106184365</v>
      </c>
      <c r="I56" s="51"/>
      <c r="J56" s="68"/>
      <c r="K56" s="47"/>
      <c r="L56" s="67"/>
      <c r="M56" s="69"/>
      <c r="N56" s="69"/>
      <c r="O56" s="69"/>
      <c r="P56" s="69"/>
      <c r="Q56" s="69"/>
      <c r="R56" s="70"/>
      <c r="S56" s="67"/>
      <c r="T56" s="67"/>
      <c r="U56" s="67"/>
    </row>
    <row r="57" spans="2:21" s="399" customFormat="1" ht="21" customHeight="1" x14ac:dyDescent="0.4">
      <c r="B57" s="39">
        <v>5</v>
      </c>
      <c r="C57" s="56" t="s">
        <v>266</v>
      </c>
      <c r="D57" s="56" t="s">
        <v>267</v>
      </c>
      <c r="E57" s="66">
        <v>5.5</v>
      </c>
      <c r="F57" s="66">
        <v>12</v>
      </c>
      <c r="G57" s="66">
        <v>3.7</v>
      </c>
      <c r="H57" s="329">
        <v>1.6</v>
      </c>
      <c r="I57" s="51"/>
      <c r="J57" s="68"/>
      <c r="K57" s="47"/>
      <c r="L57" s="67"/>
      <c r="M57" s="69"/>
      <c r="N57" s="69"/>
      <c r="O57" s="69"/>
      <c r="P57" s="69"/>
      <c r="Q57" s="69"/>
      <c r="R57" s="70"/>
      <c r="S57" s="67"/>
      <c r="T57" s="67"/>
      <c r="U57" s="67"/>
    </row>
    <row r="58" spans="2:21" ht="21" customHeight="1" x14ac:dyDescent="0.4">
      <c r="B58" s="40">
        <v>6</v>
      </c>
      <c r="C58" s="71" t="s">
        <v>273</v>
      </c>
      <c r="D58" s="72" t="s">
        <v>274</v>
      </c>
      <c r="E58" s="73">
        <v>5.7</v>
      </c>
      <c r="F58" s="73">
        <v>12</v>
      </c>
      <c r="G58" s="73">
        <v>4.2</v>
      </c>
      <c r="H58" s="74">
        <v>1.5</v>
      </c>
      <c r="I58" s="51"/>
      <c r="J58" s="68"/>
      <c r="K58" s="47"/>
      <c r="L58" s="67"/>
      <c r="M58" s="69"/>
      <c r="N58" s="69"/>
      <c r="O58" s="69"/>
      <c r="P58" s="69"/>
      <c r="Q58" s="69"/>
      <c r="R58" s="70"/>
      <c r="S58" s="67"/>
      <c r="T58" s="67"/>
      <c r="U58" s="67"/>
    </row>
    <row r="59" spans="2:21" ht="21" customHeight="1" x14ac:dyDescent="0.4">
      <c r="B59" s="12" t="s">
        <v>24</v>
      </c>
      <c r="C59" s="330" t="s">
        <v>275</v>
      </c>
      <c r="D59" s="330" t="s">
        <v>276</v>
      </c>
      <c r="E59" s="393">
        <v>6.0203048463454003</v>
      </c>
      <c r="F59" s="393">
        <v>14.667651807459706</v>
      </c>
      <c r="G59" s="393">
        <v>3.5</v>
      </c>
      <c r="H59" s="390">
        <v>1.2</v>
      </c>
      <c r="I59" s="51"/>
      <c r="J59" s="75"/>
      <c r="K59" s="47"/>
      <c r="L59" s="67"/>
      <c r="M59" s="69"/>
      <c r="N59" s="69"/>
      <c r="O59" s="69"/>
      <c r="P59" s="69"/>
      <c r="Q59" s="69"/>
      <c r="R59" s="67"/>
      <c r="S59" s="67"/>
      <c r="T59" s="67"/>
      <c r="U59" s="67"/>
    </row>
    <row r="60" spans="2:21" ht="21" customHeight="1" x14ac:dyDescent="0.4">
      <c r="B60" s="12">
        <v>2</v>
      </c>
      <c r="C60" s="330" t="s">
        <v>277</v>
      </c>
      <c r="D60" s="330" t="s">
        <v>278</v>
      </c>
      <c r="E60" s="393">
        <v>6.3486851106915143</v>
      </c>
      <c r="F60" s="393">
        <v>12.040609692690801</v>
      </c>
      <c r="G60" s="393">
        <v>4.5999999999999996</v>
      </c>
      <c r="H60" s="391">
        <v>2.1</v>
      </c>
      <c r="I60" s="51"/>
      <c r="J60" s="75"/>
      <c r="K60" s="47"/>
      <c r="L60" s="67"/>
      <c r="M60" s="69"/>
      <c r="N60" s="69"/>
      <c r="O60" s="69"/>
      <c r="P60" s="69"/>
      <c r="Q60" s="69"/>
      <c r="R60" s="67"/>
      <c r="S60" s="67"/>
      <c r="T60" s="67"/>
      <c r="U60" s="67"/>
    </row>
    <row r="61" spans="2:21" ht="21" customHeight="1" x14ac:dyDescent="0.4">
      <c r="B61" s="12">
        <v>3</v>
      </c>
      <c r="C61" s="330" t="s">
        <v>279</v>
      </c>
      <c r="D61" s="330" t="s">
        <v>280</v>
      </c>
      <c r="E61" s="393">
        <v>4.816243877076321</v>
      </c>
      <c r="F61" s="393">
        <v>12.150069780806174</v>
      </c>
      <c r="G61" s="393">
        <v>5.8</v>
      </c>
      <c r="H61" s="391">
        <v>1.1000000000000001</v>
      </c>
      <c r="I61" s="51"/>
      <c r="J61" s="75"/>
      <c r="K61" s="47"/>
      <c r="L61" s="67"/>
      <c r="M61" s="69"/>
      <c r="N61" s="69"/>
      <c r="O61" s="69"/>
      <c r="P61" s="69"/>
      <c r="Q61" s="69"/>
      <c r="R61" s="67"/>
      <c r="S61" s="67"/>
      <c r="T61" s="67"/>
      <c r="U61" s="67"/>
    </row>
    <row r="62" spans="2:21" ht="21" customHeight="1" x14ac:dyDescent="0.4">
      <c r="B62" s="12">
        <v>4</v>
      </c>
      <c r="C62" s="330" t="s">
        <v>281</v>
      </c>
      <c r="D62" s="330" t="s">
        <v>282</v>
      </c>
      <c r="E62" s="393">
        <v>5.4730044057685472</v>
      </c>
      <c r="F62" s="393">
        <v>12.478450045152286</v>
      </c>
      <c r="G62" s="393">
        <v>2.6</v>
      </c>
      <c r="H62" s="391">
        <v>1.6</v>
      </c>
      <c r="I62" s="51"/>
      <c r="J62" s="75"/>
      <c r="K62" s="47"/>
      <c r="L62" s="67"/>
      <c r="M62" s="69"/>
      <c r="N62" s="69"/>
      <c r="O62" s="69"/>
      <c r="P62" s="69"/>
      <c r="Q62" s="69"/>
      <c r="R62" s="67"/>
      <c r="S62" s="67"/>
      <c r="T62" s="67"/>
      <c r="U62" s="67"/>
    </row>
    <row r="63" spans="2:21" ht="21" customHeight="1" x14ac:dyDescent="0.4">
      <c r="B63" s="12">
        <v>5</v>
      </c>
      <c r="C63" s="330" t="s">
        <v>283</v>
      </c>
      <c r="D63" s="330" t="s">
        <v>284</v>
      </c>
      <c r="E63" s="393">
        <v>5.691924581999289</v>
      </c>
      <c r="F63" s="393">
        <v>9.7419478422680132</v>
      </c>
      <c r="G63" s="393">
        <v>3.7</v>
      </c>
      <c r="H63" s="391">
        <v>1.9</v>
      </c>
      <c r="I63" s="51"/>
      <c r="J63" s="75"/>
      <c r="K63" s="47"/>
      <c r="L63" s="67"/>
      <c r="M63" s="69"/>
      <c r="N63" s="69"/>
      <c r="O63" s="69"/>
      <c r="P63" s="69"/>
      <c r="Q63" s="69"/>
      <c r="R63" s="67"/>
      <c r="S63" s="67"/>
      <c r="T63" s="67"/>
      <c r="U63" s="67"/>
    </row>
    <row r="64" spans="2:21" ht="21" customHeight="1" x14ac:dyDescent="0.4">
      <c r="B64" s="12">
        <v>6</v>
      </c>
      <c r="C64" s="330" t="s">
        <v>285</v>
      </c>
      <c r="D64" s="330" t="s">
        <v>286</v>
      </c>
      <c r="E64" s="393">
        <v>4.4878636127302078</v>
      </c>
      <c r="F64" s="393">
        <v>8.5378868729989321</v>
      </c>
      <c r="G64" s="393">
        <v>3.5</v>
      </c>
      <c r="H64" s="391">
        <v>1.8</v>
      </c>
      <c r="I64" s="51"/>
      <c r="J64" s="75"/>
      <c r="K64" s="47"/>
      <c r="L64" s="67"/>
      <c r="M64" s="69"/>
      <c r="N64" s="69"/>
      <c r="O64" s="69"/>
      <c r="P64" s="69"/>
      <c r="Q64" s="69"/>
      <c r="R64" s="67"/>
      <c r="S64" s="67"/>
      <c r="T64" s="67"/>
      <c r="U64" s="67"/>
    </row>
    <row r="65" spans="2:21" ht="21" customHeight="1" x14ac:dyDescent="0.4">
      <c r="B65" s="12">
        <v>7</v>
      </c>
      <c r="C65" s="330" t="s">
        <v>287</v>
      </c>
      <c r="D65" s="330" t="s">
        <v>288</v>
      </c>
      <c r="E65" s="393">
        <v>5.9108447582300299</v>
      </c>
      <c r="F65" s="393">
        <v>13.244670661959884</v>
      </c>
      <c r="G65" s="393">
        <v>5</v>
      </c>
      <c r="H65" s="391">
        <v>1.6</v>
      </c>
      <c r="I65" s="51"/>
      <c r="J65" s="75"/>
      <c r="K65" s="47"/>
      <c r="L65" s="67"/>
      <c r="M65" s="69"/>
      <c r="N65" s="69"/>
      <c r="O65" s="69"/>
      <c r="P65" s="69"/>
      <c r="Q65" s="69"/>
      <c r="R65" s="67"/>
      <c r="S65" s="67"/>
      <c r="T65" s="67"/>
      <c r="U65" s="67"/>
    </row>
    <row r="66" spans="2:21" ht="21" customHeight="1" x14ac:dyDescent="0.4">
      <c r="B66" s="12">
        <v>8</v>
      </c>
      <c r="C66" s="330" t="s">
        <v>289</v>
      </c>
      <c r="D66" s="330" t="s">
        <v>290</v>
      </c>
      <c r="E66" s="393">
        <v>7.4432859918452223</v>
      </c>
      <c r="F66" s="393">
        <v>11.71222942834469</v>
      </c>
      <c r="G66" s="393">
        <v>3.9</v>
      </c>
      <c r="H66" s="391">
        <v>1.4</v>
      </c>
      <c r="I66" s="51"/>
      <c r="J66" s="75"/>
      <c r="K66" s="47"/>
      <c r="L66" s="67"/>
      <c r="M66" s="69"/>
      <c r="N66" s="69"/>
      <c r="O66" s="69"/>
      <c r="P66" s="69"/>
      <c r="Q66" s="69"/>
      <c r="R66" s="67"/>
      <c r="S66" s="67"/>
      <c r="T66" s="67"/>
      <c r="U66" s="67"/>
    </row>
    <row r="67" spans="2:21" ht="21" customHeight="1" x14ac:dyDescent="0.4">
      <c r="B67" s="12">
        <v>9</v>
      </c>
      <c r="C67" s="330" t="s">
        <v>291</v>
      </c>
      <c r="D67" s="330" t="s">
        <v>292</v>
      </c>
      <c r="E67" s="393">
        <v>6.3486851106915143</v>
      </c>
      <c r="F67" s="393">
        <v>12.478450045152286</v>
      </c>
      <c r="G67" s="393">
        <v>3.2</v>
      </c>
      <c r="H67" s="391">
        <v>1.5</v>
      </c>
      <c r="I67" s="51"/>
      <c r="J67" s="75"/>
      <c r="K67" s="47"/>
      <c r="L67" s="67"/>
      <c r="M67" s="69"/>
      <c r="N67" s="69"/>
      <c r="O67" s="69"/>
      <c r="P67" s="69"/>
      <c r="Q67" s="69"/>
      <c r="R67" s="67"/>
      <c r="S67" s="67"/>
      <c r="T67" s="67"/>
      <c r="U67" s="67"/>
    </row>
    <row r="68" spans="2:21" ht="21" customHeight="1" x14ac:dyDescent="0.4">
      <c r="B68" s="12">
        <v>10</v>
      </c>
      <c r="C68" s="330" t="s">
        <v>293</v>
      </c>
      <c r="D68" s="330" t="s">
        <v>294</v>
      </c>
      <c r="E68" s="393">
        <v>7.4432859918452223</v>
      </c>
      <c r="F68" s="393">
        <v>9.9608680184987559</v>
      </c>
      <c r="G68" s="393">
        <v>3</v>
      </c>
      <c r="H68" s="391">
        <v>0.8</v>
      </c>
      <c r="I68" s="51"/>
      <c r="J68" s="75"/>
      <c r="K68" s="47"/>
      <c r="L68" s="67"/>
      <c r="M68" s="69"/>
      <c r="N68" s="69"/>
      <c r="O68" s="69"/>
      <c r="P68" s="69"/>
      <c r="Q68" s="69"/>
      <c r="R68" s="67"/>
      <c r="S68" s="67"/>
      <c r="T68" s="67"/>
      <c r="U68" s="67"/>
    </row>
    <row r="69" spans="2:21" ht="21" customHeight="1" x14ac:dyDescent="0.4">
      <c r="B69" s="12">
        <v>11</v>
      </c>
      <c r="C69" s="330" t="s">
        <v>295</v>
      </c>
      <c r="D69" s="330" t="s">
        <v>282</v>
      </c>
      <c r="E69" s="393">
        <v>3.7216429959226112</v>
      </c>
      <c r="F69" s="393">
        <v>12.697370221383029</v>
      </c>
      <c r="G69" s="394">
        <v>6.8</v>
      </c>
      <c r="H69" s="391">
        <v>1.6</v>
      </c>
      <c r="I69" s="51"/>
      <c r="J69" s="75"/>
      <c r="K69" s="47"/>
      <c r="L69" s="67"/>
      <c r="M69" s="69"/>
      <c r="N69" s="69"/>
      <c r="O69" s="69"/>
      <c r="P69" s="69"/>
      <c r="Q69" s="69"/>
      <c r="R69" s="67"/>
      <c r="S69" s="67"/>
      <c r="T69" s="67"/>
      <c r="U69" s="67"/>
    </row>
    <row r="70" spans="2:21" ht="21" customHeight="1" thickBot="1" x14ac:dyDescent="0.45">
      <c r="B70" s="45">
        <v>12</v>
      </c>
      <c r="C70" s="331" t="s">
        <v>296</v>
      </c>
      <c r="D70" s="331" t="s">
        <v>297</v>
      </c>
      <c r="E70" s="396">
        <v>4.816243877076321</v>
      </c>
      <c r="F70" s="396">
        <v>14.010891278767481</v>
      </c>
      <c r="G70" s="395">
        <v>4.5</v>
      </c>
      <c r="H70" s="392">
        <v>1.8</v>
      </c>
      <c r="I70" s="51"/>
      <c r="J70" s="75"/>
      <c r="K70" s="47"/>
      <c r="L70" s="67"/>
      <c r="M70" s="69"/>
      <c r="N70" s="69"/>
      <c r="O70" s="69"/>
      <c r="P70" s="69"/>
      <c r="Q70" s="69"/>
      <c r="R70" s="67"/>
      <c r="S70" s="67"/>
      <c r="T70" s="67"/>
      <c r="U70" s="67"/>
    </row>
    <row r="71" spans="2:21" ht="39.75" customHeight="1" x14ac:dyDescent="0.4">
      <c r="B71" s="474" t="s">
        <v>57</v>
      </c>
      <c r="C71" s="474"/>
      <c r="D71" s="474"/>
      <c r="E71" s="474"/>
      <c r="F71" s="474"/>
      <c r="G71" s="474"/>
      <c r="H71" s="474"/>
      <c r="I71" s="474"/>
      <c r="J71" s="75"/>
      <c r="K71" s="47"/>
      <c r="L71" s="67"/>
      <c r="M71" s="69"/>
      <c r="N71" s="69"/>
      <c r="O71" s="69"/>
      <c r="P71" s="69"/>
      <c r="Q71" s="69"/>
      <c r="R71" s="67"/>
      <c r="S71" s="67"/>
      <c r="T71" s="67"/>
      <c r="U71" s="67"/>
    </row>
    <row r="72" spans="2:21" ht="28.5" x14ac:dyDescent="0.4">
      <c r="J72" s="47"/>
      <c r="K72" s="47"/>
      <c r="L72" s="67"/>
      <c r="M72" s="67"/>
      <c r="N72" s="67"/>
      <c r="O72" s="67"/>
      <c r="P72" s="67"/>
      <c r="Q72" s="67"/>
      <c r="R72" s="67"/>
      <c r="S72" s="67"/>
      <c r="T72" s="67"/>
      <c r="U72" s="67"/>
    </row>
  </sheetData>
  <mergeCells count="9">
    <mergeCell ref="B71:I71"/>
    <mergeCell ref="B2:I2"/>
    <mergeCell ref="C6:E6"/>
    <mergeCell ref="F6:H6"/>
    <mergeCell ref="I6:I7"/>
    <mergeCell ref="B40:I40"/>
    <mergeCell ref="C41:C42"/>
    <mergeCell ref="D41:D42"/>
    <mergeCell ref="E41:H41"/>
  </mergeCells>
  <phoneticPr fontId="3"/>
  <pageMargins left="0.41944444444444445" right="0.2" top="0.62986111111111109" bottom="0.33958333333333335" header="0.3298611111111111" footer="0.2"/>
  <pageSetup paperSize="9" scale="88" firstPageNumber="42949631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3:N34"/>
  <sheetViews>
    <sheetView showGridLines="0" topLeftCell="A3" zoomScale="90" zoomScaleNormal="90" zoomScaleSheetLayoutView="85" workbookViewId="0">
      <selection activeCell="F42" sqref="F42"/>
    </sheetView>
  </sheetViews>
  <sheetFormatPr defaultColWidth="9" defaultRowHeight="13.5" x14ac:dyDescent="0.4"/>
  <cols>
    <col min="1" max="1" width="9" style="417"/>
    <col min="2" max="2" width="13.625" style="202" customWidth="1"/>
    <col min="3" max="11" width="7.875" style="417" customWidth="1"/>
    <col min="12" max="12" width="8.125" style="417" customWidth="1"/>
    <col min="13" max="14" width="7.875" style="417" customWidth="1"/>
    <col min="15" max="16384" width="9" style="417"/>
  </cols>
  <sheetData>
    <row r="3" spans="2:14" ht="15.75" customHeight="1" x14ac:dyDescent="0.4">
      <c r="B3" s="486" t="s">
        <v>153</v>
      </c>
      <c r="C3" s="487"/>
    </row>
    <row r="4" spans="2:14" ht="18.75" customHeight="1" thickBot="1" x14ac:dyDescent="0.2">
      <c r="N4" s="413" t="s">
        <v>154</v>
      </c>
    </row>
    <row r="5" spans="2:14" ht="24.75" customHeight="1" x14ac:dyDescent="0.4">
      <c r="B5" s="203" t="s">
        <v>25</v>
      </c>
      <c r="C5" s="429" t="s">
        <v>155</v>
      </c>
      <c r="D5" s="430"/>
      <c r="E5" s="430"/>
      <c r="F5" s="430"/>
      <c r="G5" s="430" t="s">
        <v>156</v>
      </c>
      <c r="H5" s="430"/>
      <c r="I5" s="430"/>
      <c r="J5" s="430"/>
      <c r="K5" s="430" t="s">
        <v>157</v>
      </c>
      <c r="L5" s="430"/>
      <c r="M5" s="430"/>
      <c r="N5" s="488"/>
    </row>
    <row r="6" spans="2:14" ht="28.5" customHeight="1" x14ac:dyDescent="0.4">
      <c r="B6" s="204" t="s">
        <v>29</v>
      </c>
      <c r="C6" s="88" t="s">
        <v>158</v>
      </c>
      <c r="D6" s="205" t="s">
        <v>159</v>
      </c>
      <c r="E6" s="205" t="s">
        <v>160</v>
      </c>
      <c r="F6" s="205" t="s">
        <v>161</v>
      </c>
      <c r="G6" s="88" t="s">
        <v>158</v>
      </c>
      <c r="H6" s="205" t="s">
        <v>159</v>
      </c>
      <c r="I6" s="205" t="s">
        <v>160</v>
      </c>
      <c r="J6" s="205" t="s">
        <v>161</v>
      </c>
      <c r="K6" s="88" t="s">
        <v>158</v>
      </c>
      <c r="L6" s="205" t="s">
        <v>159</v>
      </c>
      <c r="M6" s="205" t="s">
        <v>160</v>
      </c>
      <c r="N6" s="206" t="s">
        <v>161</v>
      </c>
    </row>
    <row r="7" spans="2:14" ht="20.25" hidden="1" customHeight="1" x14ac:dyDescent="0.4">
      <c r="B7" s="119" t="s">
        <v>10</v>
      </c>
      <c r="C7" s="207">
        <v>3107</v>
      </c>
      <c r="D7" s="208">
        <f>SUM(E7:F7)</f>
        <v>6326</v>
      </c>
      <c r="E7" s="208">
        <v>3390</v>
      </c>
      <c r="F7" s="208">
        <v>2936</v>
      </c>
      <c r="G7" s="207">
        <v>2154</v>
      </c>
      <c r="H7" s="208">
        <f>SUM(I7:J7)</f>
        <v>5857</v>
      </c>
      <c r="I7" s="208">
        <v>3046</v>
      </c>
      <c r="J7" s="208">
        <v>2811</v>
      </c>
      <c r="K7" s="209">
        <f t="shared" ref="K7:N10" si="0">C7-G7</f>
        <v>953</v>
      </c>
      <c r="L7" s="210">
        <f t="shared" si="0"/>
        <v>469</v>
      </c>
      <c r="M7" s="210">
        <f t="shared" si="0"/>
        <v>344</v>
      </c>
      <c r="N7" s="211">
        <f t="shared" si="0"/>
        <v>125</v>
      </c>
    </row>
    <row r="8" spans="2:14" ht="20.25" hidden="1" customHeight="1" x14ac:dyDescent="0.4">
      <c r="B8" s="128" t="s">
        <v>162</v>
      </c>
      <c r="C8" s="212">
        <v>3210</v>
      </c>
      <c r="D8" s="213">
        <f>SUM(E8:F8)</f>
        <v>6452</v>
      </c>
      <c r="E8" s="213">
        <v>3314</v>
      </c>
      <c r="F8" s="213">
        <v>3138</v>
      </c>
      <c r="G8" s="212">
        <v>2369</v>
      </c>
      <c r="H8" s="213">
        <f>SUM(I8:J8)</f>
        <v>6211</v>
      </c>
      <c r="I8" s="213">
        <v>3334</v>
      </c>
      <c r="J8" s="213">
        <v>2877</v>
      </c>
      <c r="K8" s="214">
        <f t="shared" si="0"/>
        <v>841</v>
      </c>
      <c r="L8" s="215">
        <f t="shared" si="0"/>
        <v>241</v>
      </c>
      <c r="M8" s="215">
        <f t="shared" si="0"/>
        <v>-20</v>
      </c>
      <c r="N8" s="216">
        <f t="shared" si="0"/>
        <v>261</v>
      </c>
    </row>
    <row r="9" spans="2:14" ht="20.25" hidden="1" customHeight="1" x14ac:dyDescent="0.4">
      <c r="B9" s="128" t="s">
        <v>11</v>
      </c>
      <c r="C9" s="212">
        <v>3160</v>
      </c>
      <c r="D9" s="213">
        <f>SUM(E9:F9)</f>
        <v>6421</v>
      </c>
      <c r="E9" s="213">
        <v>3371</v>
      </c>
      <c r="F9" s="213">
        <v>3050</v>
      </c>
      <c r="G9" s="212">
        <v>2394</v>
      </c>
      <c r="H9" s="213">
        <f>SUM(I9:J9)</f>
        <v>6076</v>
      </c>
      <c r="I9" s="213">
        <v>3211</v>
      </c>
      <c r="J9" s="213">
        <v>2865</v>
      </c>
      <c r="K9" s="214">
        <f t="shared" si="0"/>
        <v>766</v>
      </c>
      <c r="L9" s="215">
        <f t="shared" si="0"/>
        <v>345</v>
      </c>
      <c r="M9" s="215">
        <f t="shared" si="0"/>
        <v>160</v>
      </c>
      <c r="N9" s="216">
        <f t="shared" si="0"/>
        <v>185</v>
      </c>
    </row>
    <row r="10" spans="2:14" ht="20.25" hidden="1" customHeight="1" x14ac:dyDescent="0.4">
      <c r="B10" s="128" t="s">
        <v>12</v>
      </c>
      <c r="C10" s="212">
        <v>2763</v>
      </c>
      <c r="D10" s="213">
        <f>SUM(E10:F10)</f>
        <v>5569</v>
      </c>
      <c r="E10" s="213">
        <v>2868</v>
      </c>
      <c r="F10" s="213">
        <v>2701</v>
      </c>
      <c r="G10" s="212">
        <v>2299</v>
      </c>
      <c r="H10" s="213">
        <f>SUM(I10:J10)</f>
        <v>6001</v>
      </c>
      <c r="I10" s="213">
        <v>3120</v>
      </c>
      <c r="J10" s="213">
        <v>2881</v>
      </c>
      <c r="K10" s="214">
        <f t="shared" si="0"/>
        <v>464</v>
      </c>
      <c r="L10" s="215">
        <f t="shared" si="0"/>
        <v>-432</v>
      </c>
      <c r="M10" s="215">
        <f t="shared" si="0"/>
        <v>-252</v>
      </c>
      <c r="N10" s="216">
        <f t="shared" si="0"/>
        <v>-180</v>
      </c>
    </row>
    <row r="11" spans="2:14" ht="20.25" hidden="1" customHeight="1" x14ac:dyDescent="0.4">
      <c r="B11" s="128" t="s">
        <v>14</v>
      </c>
      <c r="C11" s="212">
        <v>3150</v>
      </c>
      <c r="D11" s="217">
        <f>E11+F11</f>
        <v>5987</v>
      </c>
      <c r="E11" s="208">
        <v>3140</v>
      </c>
      <c r="F11" s="208">
        <v>2847</v>
      </c>
      <c r="G11" s="207">
        <v>2564</v>
      </c>
      <c r="H11" s="208">
        <f>I11+J11</f>
        <v>6256</v>
      </c>
      <c r="I11" s="208">
        <v>3301</v>
      </c>
      <c r="J11" s="218">
        <v>2955</v>
      </c>
      <c r="K11" s="214">
        <v>586</v>
      </c>
      <c r="L11" s="215">
        <f>M11+N11</f>
        <v>-269</v>
      </c>
      <c r="M11" s="215">
        <v>-161</v>
      </c>
      <c r="N11" s="216">
        <v>-108</v>
      </c>
    </row>
    <row r="12" spans="2:14" ht="0.75" hidden="1" customHeight="1" x14ac:dyDescent="0.4">
      <c r="B12" s="128" t="s">
        <v>15</v>
      </c>
      <c r="C12" s="219">
        <v>3414</v>
      </c>
      <c r="D12" s="219">
        <v>6069</v>
      </c>
      <c r="E12" s="219">
        <v>3114</v>
      </c>
      <c r="F12" s="220">
        <v>2955</v>
      </c>
      <c r="G12" s="219">
        <v>2260</v>
      </c>
      <c r="H12" s="219">
        <v>5153</v>
      </c>
      <c r="I12" s="219">
        <v>2738</v>
      </c>
      <c r="J12" s="220">
        <v>2415</v>
      </c>
      <c r="K12" s="219">
        <v>1154</v>
      </c>
      <c r="L12" s="219">
        <v>916</v>
      </c>
      <c r="M12" s="219">
        <v>376</v>
      </c>
      <c r="N12" s="221">
        <v>540</v>
      </c>
    </row>
    <row r="13" spans="2:14" ht="20.25" hidden="1" customHeight="1" x14ac:dyDescent="0.4">
      <c r="B13" s="128" t="s">
        <v>38</v>
      </c>
      <c r="C13" s="222">
        <v>3552</v>
      </c>
      <c r="D13" s="222">
        <v>6168</v>
      </c>
      <c r="E13" s="222">
        <v>3208</v>
      </c>
      <c r="F13" s="223">
        <v>2960</v>
      </c>
      <c r="G13" s="222">
        <v>2361</v>
      </c>
      <c r="H13" s="222">
        <v>5134</v>
      </c>
      <c r="I13" s="222">
        <v>2616</v>
      </c>
      <c r="J13" s="223">
        <v>2518</v>
      </c>
      <c r="K13" s="222">
        <v>1191</v>
      </c>
      <c r="L13" s="224">
        <v>1034</v>
      </c>
      <c r="M13" s="224">
        <v>592</v>
      </c>
      <c r="N13" s="225">
        <v>442</v>
      </c>
    </row>
    <row r="14" spans="2:14" s="230" customFormat="1" ht="20.25" hidden="1" customHeight="1" x14ac:dyDescent="0.4">
      <c r="B14" s="128" t="s">
        <v>17</v>
      </c>
      <c r="C14" s="226">
        <v>3097</v>
      </c>
      <c r="D14" s="226">
        <v>5121</v>
      </c>
      <c r="E14" s="226">
        <v>2630</v>
      </c>
      <c r="F14" s="226">
        <v>2491</v>
      </c>
      <c r="G14" s="226">
        <v>2446</v>
      </c>
      <c r="H14" s="226">
        <v>5252</v>
      </c>
      <c r="I14" s="226">
        <v>2741</v>
      </c>
      <c r="J14" s="226">
        <v>2511</v>
      </c>
      <c r="K14" s="226">
        <v>651</v>
      </c>
      <c r="L14" s="227" t="s">
        <v>163</v>
      </c>
      <c r="M14" s="228" t="s">
        <v>164</v>
      </c>
      <c r="N14" s="229" t="s">
        <v>165</v>
      </c>
    </row>
    <row r="15" spans="2:14" s="230" customFormat="1" ht="0.75" hidden="1" customHeight="1" x14ac:dyDescent="0.4">
      <c r="B15" s="128" t="s">
        <v>18</v>
      </c>
      <c r="C15" s="226">
        <v>3221</v>
      </c>
      <c r="D15" s="226">
        <v>5199</v>
      </c>
      <c r="E15" s="226">
        <v>2671</v>
      </c>
      <c r="F15" s="226">
        <v>2528</v>
      </c>
      <c r="G15" s="226">
        <v>2476</v>
      </c>
      <c r="H15" s="226">
        <v>5245</v>
      </c>
      <c r="I15" s="226">
        <v>2699</v>
      </c>
      <c r="J15" s="226">
        <v>2546</v>
      </c>
      <c r="K15" s="226">
        <v>745</v>
      </c>
      <c r="L15" s="228" t="s">
        <v>166</v>
      </c>
      <c r="M15" s="228" t="s">
        <v>167</v>
      </c>
      <c r="N15" s="229" t="s">
        <v>168</v>
      </c>
    </row>
    <row r="16" spans="2:14" s="230" customFormat="1" ht="20.25" hidden="1" customHeight="1" x14ac:dyDescent="0.4">
      <c r="B16" s="98" t="s">
        <v>19</v>
      </c>
      <c r="C16" s="226">
        <v>3795</v>
      </c>
      <c r="D16" s="226">
        <v>5667</v>
      </c>
      <c r="E16" s="226">
        <v>3042</v>
      </c>
      <c r="F16" s="226">
        <v>2625</v>
      </c>
      <c r="G16" s="226">
        <v>3089</v>
      </c>
      <c r="H16" s="226">
        <v>5764</v>
      </c>
      <c r="I16" s="226">
        <v>3095</v>
      </c>
      <c r="J16" s="226">
        <v>2669</v>
      </c>
      <c r="K16" s="226">
        <v>706</v>
      </c>
      <c r="L16" s="228" t="s">
        <v>169</v>
      </c>
      <c r="M16" s="228" t="s">
        <v>170</v>
      </c>
      <c r="N16" s="229" t="s">
        <v>171</v>
      </c>
    </row>
    <row r="17" spans="2:14" s="230" customFormat="1" ht="20.25" hidden="1" customHeight="1" x14ac:dyDescent="0.4">
      <c r="B17" s="98" t="s">
        <v>20</v>
      </c>
      <c r="C17" s="226">
        <v>4157</v>
      </c>
      <c r="D17" s="226">
        <v>5952</v>
      </c>
      <c r="E17" s="226">
        <v>3219</v>
      </c>
      <c r="F17" s="226">
        <v>2733</v>
      </c>
      <c r="G17" s="226">
        <v>3272</v>
      </c>
      <c r="H17" s="226">
        <v>5751</v>
      </c>
      <c r="I17" s="226">
        <v>3115</v>
      </c>
      <c r="J17" s="226">
        <v>2636</v>
      </c>
      <c r="K17" s="226">
        <v>885</v>
      </c>
      <c r="L17" s="227">
        <v>199</v>
      </c>
      <c r="M17" s="228">
        <v>104</v>
      </c>
      <c r="N17" s="229">
        <v>95</v>
      </c>
    </row>
    <row r="18" spans="2:14" s="230" customFormat="1" ht="20.25" customHeight="1" x14ac:dyDescent="0.4">
      <c r="B18" s="327" t="s">
        <v>298</v>
      </c>
      <c r="C18" s="232">
        <v>3519</v>
      </c>
      <c r="D18" s="226">
        <v>5122</v>
      </c>
      <c r="E18" s="232">
        <v>2590</v>
      </c>
      <c r="F18" s="226">
        <v>2532</v>
      </c>
      <c r="G18" s="232">
        <v>2488</v>
      </c>
      <c r="H18" s="226">
        <v>4748</v>
      </c>
      <c r="I18" s="232">
        <v>2419</v>
      </c>
      <c r="J18" s="226">
        <v>2329</v>
      </c>
      <c r="K18" s="232">
        <v>1031</v>
      </c>
      <c r="L18" s="227">
        <v>374</v>
      </c>
      <c r="M18" s="527">
        <v>171</v>
      </c>
      <c r="N18" s="229">
        <v>203</v>
      </c>
    </row>
    <row r="19" spans="2:14" s="230" customFormat="1" ht="20.25" customHeight="1" x14ac:dyDescent="0.4">
      <c r="B19" s="98" t="s">
        <v>299</v>
      </c>
      <c r="C19" s="232">
        <v>3993</v>
      </c>
      <c r="D19" s="226">
        <v>5462</v>
      </c>
      <c r="E19" s="232">
        <v>2812</v>
      </c>
      <c r="F19" s="226">
        <v>2650</v>
      </c>
      <c r="G19" s="232">
        <v>3056</v>
      </c>
      <c r="H19" s="226">
        <v>5222</v>
      </c>
      <c r="I19" s="232">
        <v>2692</v>
      </c>
      <c r="J19" s="226">
        <v>2530</v>
      </c>
      <c r="K19" s="232">
        <v>937</v>
      </c>
      <c r="L19" s="227">
        <v>240</v>
      </c>
      <c r="M19" s="527">
        <v>120</v>
      </c>
      <c r="N19" s="229">
        <v>120</v>
      </c>
    </row>
    <row r="20" spans="2:14" s="230" customFormat="1" ht="24.75" customHeight="1" x14ac:dyDescent="0.4">
      <c r="B20" s="231" t="s">
        <v>265</v>
      </c>
      <c r="C20" s="232">
        <v>4348</v>
      </c>
      <c r="D20" s="232">
        <v>5856</v>
      </c>
      <c r="E20" s="232">
        <v>3103</v>
      </c>
      <c r="F20" s="232">
        <v>2753</v>
      </c>
      <c r="G20" s="232">
        <v>3105</v>
      </c>
      <c r="H20" s="232">
        <v>5147</v>
      </c>
      <c r="I20" s="232">
        <v>2739</v>
      </c>
      <c r="J20" s="232">
        <v>2408</v>
      </c>
      <c r="K20" s="232">
        <v>1243</v>
      </c>
      <c r="L20" s="233">
        <v>709</v>
      </c>
      <c r="M20" s="527">
        <v>365</v>
      </c>
      <c r="N20" s="229">
        <v>345</v>
      </c>
    </row>
    <row r="21" spans="2:14" s="230" customFormat="1" ht="24.75" customHeight="1" x14ac:dyDescent="0.4">
      <c r="B21" s="234" t="s">
        <v>271</v>
      </c>
      <c r="C21" s="235">
        <f t="shared" ref="C21:N21" si="1">SUM(C22:C33)</f>
        <v>4402</v>
      </c>
      <c r="D21" s="235">
        <f t="shared" si="1"/>
        <v>5960</v>
      </c>
      <c r="E21" s="235">
        <f t="shared" si="1"/>
        <v>3196</v>
      </c>
      <c r="F21" s="235">
        <f t="shared" si="1"/>
        <v>2764</v>
      </c>
      <c r="G21" s="235">
        <f t="shared" si="1"/>
        <v>3036</v>
      </c>
      <c r="H21" s="235">
        <f t="shared" si="1"/>
        <v>5073</v>
      </c>
      <c r="I21" s="235">
        <f t="shared" si="1"/>
        <v>2699</v>
      </c>
      <c r="J21" s="235">
        <f t="shared" si="1"/>
        <v>2384</v>
      </c>
      <c r="K21" s="235">
        <f t="shared" si="1"/>
        <v>1366</v>
      </c>
      <c r="L21" s="236">
        <f t="shared" si="1"/>
        <v>887</v>
      </c>
      <c r="M21" s="528">
        <f t="shared" si="1"/>
        <v>497</v>
      </c>
      <c r="N21" s="237">
        <f t="shared" si="1"/>
        <v>380</v>
      </c>
    </row>
    <row r="22" spans="2:14" ht="20.25" customHeight="1" x14ac:dyDescent="0.4">
      <c r="B22" s="89" t="s">
        <v>172</v>
      </c>
      <c r="C22" s="238">
        <v>318</v>
      </c>
      <c r="D22" s="238">
        <v>440</v>
      </c>
      <c r="E22" s="238">
        <v>230</v>
      </c>
      <c r="F22" s="238">
        <v>210</v>
      </c>
      <c r="G22" s="238">
        <v>221</v>
      </c>
      <c r="H22" s="238">
        <v>363</v>
      </c>
      <c r="I22" s="238">
        <v>188</v>
      </c>
      <c r="J22" s="238">
        <v>175</v>
      </c>
      <c r="K22" s="239">
        <f t="shared" ref="K22:N33" si="2">C22-G22</f>
        <v>97</v>
      </c>
      <c r="L22" s="241">
        <f t="shared" si="2"/>
        <v>77</v>
      </c>
      <c r="M22" s="241">
        <f t="shared" si="2"/>
        <v>42</v>
      </c>
      <c r="N22" s="241">
        <f t="shared" si="2"/>
        <v>35</v>
      </c>
    </row>
    <row r="23" spans="2:14" ht="20.25" customHeight="1" x14ac:dyDescent="0.4">
      <c r="B23" s="95">
        <v>2</v>
      </c>
      <c r="C23" s="238">
        <v>322</v>
      </c>
      <c r="D23" s="238">
        <v>421</v>
      </c>
      <c r="E23" s="238">
        <v>239</v>
      </c>
      <c r="F23" s="238">
        <v>182</v>
      </c>
      <c r="G23" s="238">
        <v>237</v>
      </c>
      <c r="H23" s="238">
        <v>391</v>
      </c>
      <c r="I23" s="238">
        <v>189</v>
      </c>
      <c r="J23" s="238">
        <v>202</v>
      </c>
      <c r="K23" s="239">
        <f t="shared" si="2"/>
        <v>85</v>
      </c>
      <c r="L23" s="241">
        <f t="shared" si="2"/>
        <v>30</v>
      </c>
      <c r="M23" s="241">
        <f t="shared" si="2"/>
        <v>50</v>
      </c>
      <c r="N23" s="241">
        <f t="shared" si="2"/>
        <v>-20</v>
      </c>
    </row>
    <row r="24" spans="2:14" ht="20.25" customHeight="1" x14ac:dyDescent="0.4">
      <c r="B24" s="95">
        <v>3</v>
      </c>
      <c r="C24" s="238">
        <v>636</v>
      </c>
      <c r="D24" s="238">
        <v>873</v>
      </c>
      <c r="E24" s="238">
        <v>445</v>
      </c>
      <c r="F24" s="238">
        <v>428</v>
      </c>
      <c r="G24" s="238">
        <v>354</v>
      </c>
      <c r="H24" s="238">
        <v>753</v>
      </c>
      <c r="I24" s="238">
        <v>389</v>
      </c>
      <c r="J24" s="238">
        <v>364</v>
      </c>
      <c r="K24" s="239">
        <f t="shared" si="2"/>
        <v>282</v>
      </c>
      <c r="L24" s="241">
        <f t="shared" si="2"/>
        <v>120</v>
      </c>
      <c r="M24" s="241">
        <f t="shared" si="2"/>
        <v>56</v>
      </c>
      <c r="N24" s="241">
        <f t="shared" si="2"/>
        <v>64</v>
      </c>
    </row>
    <row r="25" spans="2:14" ht="20.25" customHeight="1" x14ac:dyDescent="0.4">
      <c r="B25" s="95">
        <v>4</v>
      </c>
      <c r="C25" s="238">
        <v>480</v>
      </c>
      <c r="D25" s="238">
        <v>662</v>
      </c>
      <c r="E25" s="238">
        <v>351</v>
      </c>
      <c r="F25" s="238">
        <v>311</v>
      </c>
      <c r="G25" s="238">
        <v>322</v>
      </c>
      <c r="H25" s="238">
        <v>529</v>
      </c>
      <c r="I25" s="238">
        <v>293</v>
      </c>
      <c r="J25" s="238">
        <v>236</v>
      </c>
      <c r="K25" s="239">
        <f t="shared" si="2"/>
        <v>158</v>
      </c>
      <c r="L25" s="241">
        <f t="shared" si="2"/>
        <v>133</v>
      </c>
      <c r="M25" s="241">
        <f t="shared" si="2"/>
        <v>58</v>
      </c>
      <c r="N25" s="241">
        <f t="shared" si="2"/>
        <v>75</v>
      </c>
    </row>
    <row r="26" spans="2:14" ht="20.25" customHeight="1" x14ac:dyDescent="0.4">
      <c r="B26" s="95">
        <v>5</v>
      </c>
      <c r="C26" s="238">
        <v>407</v>
      </c>
      <c r="D26" s="238">
        <v>517</v>
      </c>
      <c r="E26" s="238">
        <v>279</v>
      </c>
      <c r="F26" s="238">
        <v>238</v>
      </c>
      <c r="G26" s="238">
        <v>245</v>
      </c>
      <c r="H26" s="238">
        <v>412</v>
      </c>
      <c r="I26" s="238">
        <v>225</v>
      </c>
      <c r="J26" s="238">
        <v>187</v>
      </c>
      <c r="K26" s="239">
        <f t="shared" si="2"/>
        <v>162</v>
      </c>
      <c r="L26" s="241">
        <f t="shared" si="2"/>
        <v>105</v>
      </c>
      <c r="M26" s="241">
        <f t="shared" si="2"/>
        <v>54</v>
      </c>
      <c r="N26" s="241">
        <f t="shared" si="2"/>
        <v>51</v>
      </c>
    </row>
    <row r="27" spans="2:14" ht="20.25" customHeight="1" x14ac:dyDescent="0.4">
      <c r="B27" s="95">
        <v>6</v>
      </c>
      <c r="C27" s="238">
        <v>355</v>
      </c>
      <c r="D27" s="238">
        <v>458</v>
      </c>
      <c r="E27" s="238">
        <v>239</v>
      </c>
      <c r="F27" s="238">
        <v>219</v>
      </c>
      <c r="G27" s="238">
        <v>279</v>
      </c>
      <c r="H27" s="238">
        <v>434</v>
      </c>
      <c r="I27" s="238">
        <v>243</v>
      </c>
      <c r="J27" s="238">
        <v>191</v>
      </c>
      <c r="K27" s="239">
        <f t="shared" si="2"/>
        <v>76</v>
      </c>
      <c r="L27" s="241">
        <f t="shared" si="2"/>
        <v>24</v>
      </c>
      <c r="M27" s="241">
        <f t="shared" si="2"/>
        <v>-4</v>
      </c>
      <c r="N27" s="241">
        <f t="shared" si="2"/>
        <v>28</v>
      </c>
    </row>
    <row r="28" spans="2:14" ht="20.25" customHeight="1" x14ac:dyDescent="0.4">
      <c r="B28" s="95">
        <v>7</v>
      </c>
      <c r="C28" s="238">
        <v>322</v>
      </c>
      <c r="D28" s="238">
        <v>447</v>
      </c>
      <c r="E28" s="238">
        <v>254</v>
      </c>
      <c r="F28" s="238">
        <v>193</v>
      </c>
      <c r="G28" s="238">
        <v>272</v>
      </c>
      <c r="H28" s="238">
        <v>438</v>
      </c>
      <c r="I28" s="238">
        <v>245</v>
      </c>
      <c r="J28" s="238">
        <v>193</v>
      </c>
      <c r="K28" s="239">
        <f t="shared" si="2"/>
        <v>50</v>
      </c>
      <c r="L28" s="241">
        <f t="shared" si="2"/>
        <v>9</v>
      </c>
      <c r="M28" s="241">
        <f t="shared" si="2"/>
        <v>9</v>
      </c>
      <c r="N28" s="241">
        <f t="shared" si="2"/>
        <v>0</v>
      </c>
    </row>
    <row r="29" spans="2:14" ht="20.25" customHeight="1" x14ac:dyDescent="0.4">
      <c r="B29" s="95">
        <v>8</v>
      </c>
      <c r="C29" s="222">
        <v>311</v>
      </c>
      <c r="D29" s="238">
        <v>415</v>
      </c>
      <c r="E29" s="238">
        <v>225</v>
      </c>
      <c r="F29" s="238">
        <v>190</v>
      </c>
      <c r="G29" s="238">
        <v>232</v>
      </c>
      <c r="H29" s="238">
        <v>374</v>
      </c>
      <c r="I29" s="238">
        <v>202</v>
      </c>
      <c r="J29" s="238">
        <v>172</v>
      </c>
      <c r="K29" s="239">
        <f t="shared" si="2"/>
        <v>79</v>
      </c>
      <c r="L29" s="241">
        <f t="shared" si="2"/>
        <v>41</v>
      </c>
      <c r="M29" s="241">
        <f t="shared" si="2"/>
        <v>23</v>
      </c>
      <c r="N29" s="242">
        <f t="shared" si="2"/>
        <v>18</v>
      </c>
    </row>
    <row r="30" spans="2:14" ht="20.25" customHeight="1" x14ac:dyDescent="0.4">
      <c r="B30" s="95">
        <v>9</v>
      </c>
      <c r="C30" s="222">
        <v>308</v>
      </c>
      <c r="D30" s="238">
        <v>418</v>
      </c>
      <c r="E30" s="238">
        <v>232</v>
      </c>
      <c r="F30" s="238">
        <v>186</v>
      </c>
      <c r="G30" s="238">
        <v>231</v>
      </c>
      <c r="H30" s="238">
        <v>387</v>
      </c>
      <c r="I30" s="238">
        <v>205</v>
      </c>
      <c r="J30" s="238">
        <v>182</v>
      </c>
      <c r="K30" s="239">
        <f t="shared" si="2"/>
        <v>77</v>
      </c>
      <c r="L30" s="239">
        <f t="shared" si="2"/>
        <v>31</v>
      </c>
      <c r="M30" s="239">
        <f t="shared" si="2"/>
        <v>27</v>
      </c>
      <c r="N30" s="240">
        <f t="shared" si="2"/>
        <v>4</v>
      </c>
    </row>
    <row r="31" spans="2:14" ht="20.25" customHeight="1" x14ac:dyDescent="0.4">
      <c r="B31" s="95">
        <v>10</v>
      </c>
      <c r="C31" s="222">
        <v>338</v>
      </c>
      <c r="D31" s="222">
        <v>462</v>
      </c>
      <c r="E31" s="222">
        <v>244</v>
      </c>
      <c r="F31" s="222">
        <v>218</v>
      </c>
      <c r="G31" s="222">
        <v>222</v>
      </c>
      <c r="H31" s="222">
        <v>351</v>
      </c>
      <c r="I31" s="222">
        <v>185</v>
      </c>
      <c r="J31" s="222">
        <v>166</v>
      </c>
      <c r="K31" s="239">
        <f t="shared" si="2"/>
        <v>116</v>
      </c>
      <c r="L31" s="239">
        <f t="shared" si="2"/>
        <v>111</v>
      </c>
      <c r="M31" s="239">
        <f t="shared" si="2"/>
        <v>59</v>
      </c>
      <c r="N31" s="240">
        <f t="shared" si="2"/>
        <v>52</v>
      </c>
    </row>
    <row r="32" spans="2:14" ht="20.25" customHeight="1" x14ac:dyDescent="0.4">
      <c r="B32" s="95">
        <v>11</v>
      </c>
      <c r="C32" s="222">
        <v>292</v>
      </c>
      <c r="D32" s="238">
        <v>409</v>
      </c>
      <c r="E32" s="238">
        <v>217</v>
      </c>
      <c r="F32" s="238">
        <v>192</v>
      </c>
      <c r="G32" s="238">
        <v>215</v>
      </c>
      <c r="H32" s="238">
        <v>318</v>
      </c>
      <c r="I32" s="238">
        <v>160</v>
      </c>
      <c r="J32" s="238">
        <v>158</v>
      </c>
      <c r="K32" s="239">
        <f t="shared" si="2"/>
        <v>77</v>
      </c>
      <c r="L32" s="239">
        <f t="shared" si="2"/>
        <v>91</v>
      </c>
      <c r="M32" s="239">
        <f t="shared" si="2"/>
        <v>57</v>
      </c>
      <c r="N32" s="240">
        <f t="shared" si="2"/>
        <v>34</v>
      </c>
    </row>
    <row r="33" spans="2:14" ht="20.25" customHeight="1" thickBot="1" x14ac:dyDescent="0.45">
      <c r="B33" s="243">
        <v>12</v>
      </c>
      <c r="C33" s="244">
        <v>313</v>
      </c>
      <c r="D33" s="238">
        <v>438</v>
      </c>
      <c r="E33" s="245">
        <v>241</v>
      </c>
      <c r="F33" s="245">
        <v>197</v>
      </c>
      <c r="G33" s="245">
        <v>206</v>
      </c>
      <c r="H33" s="238">
        <v>323</v>
      </c>
      <c r="I33" s="245">
        <v>175</v>
      </c>
      <c r="J33" s="245">
        <v>158</v>
      </c>
      <c r="K33" s="238">
        <f t="shared" si="2"/>
        <v>107</v>
      </c>
      <c r="L33" s="239">
        <f t="shared" si="2"/>
        <v>115</v>
      </c>
      <c r="M33" s="239">
        <f t="shared" si="2"/>
        <v>66</v>
      </c>
      <c r="N33" s="332">
        <f t="shared" si="2"/>
        <v>39</v>
      </c>
    </row>
    <row r="34" spans="2:14" ht="42" customHeight="1" x14ac:dyDescent="0.4">
      <c r="B34" s="489" t="s">
        <v>173</v>
      </c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490"/>
      <c r="N34" s="490"/>
    </row>
  </sheetData>
  <mergeCells count="5">
    <mergeCell ref="B3:C3"/>
    <mergeCell ref="C5:F5"/>
    <mergeCell ref="G5:J5"/>
    <mergeCell ref="K5:N5"/>
    <mergeCell ref="B34:N34"/>
  </mergeCells>
  <phoneticPr fontId="3"/>
  <pageMargins left="0.47986111111111113" right="0.15972222222222221" top="0.62986111111111109" bottom="1" header="0.23958333333333334" footer="0.51180555555555551"/>
  <pageSetup paperSize="9" scale="82" firstPageNumber="42949631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1"/>
  <sheetViews>
    <sheetView showGridLines="0" zoomScaleNormal="100" zoomScaleSheetLayoutView="100" workbookViewId="0">
      <selection activeCell="S29" sqref="S29"/>
    </sheetView>
  </sheetViews>
  <sheetFormatPr defaultRowHeight="13.5" x14ac:dyDescent="0.4"/>
  <cols>
    <col min="1" max="1" width="9" style="417"/>
    <col min="2" max="2" width="5.375" style="417" customWidth="1"/>
    <col min="3" max="3" width="10.5" style="417" customWidth="1"/>
    <col min="4" max="11" width="8.625" style="417" hidden="1" customWidth="1"/>
    <col min="12" max="12" width="8.625" style="417" customWidth="1"/>
    <col min="13" max="13" width="9.875" style="417" customWidth="1"/>
    <col min="14" max="14" width="8.625" style="417" customWidth="1"/>
    <col min="15" max="15" width="9.875" style="417" customWidth="1"/>
    <col min="16" max="16" width="8.625" style="417" customWidth="1"/>
    <col min="17" max="17" width="9.875" style="417" customWidth="1"/>
    <col min="18" max="18" width="8.625" style="417" customWidth="1"/>
    <col min="19" max="19" width="9.875" style="417" customWidth="1"/>
    <col min="20" max="16384" width="9" style="417"/>
  </cols>
  <sheetData>
    <row r="2" spans="2:19" ht="17.25" x14ac:dyDescent="0.4">
      <c r="B2" s="416" t="s">
        <v>174</v>
      </c>
      <c r="C2" s="230"/>
      <c r="F2" s="230"/>
      <c r="H2" s="230"/>
      <c r="L2" s="230"/>
      <c r="N2" s="230"/>
      <c r="P2" s="230"/>
      <c r="R2" s="230"/>
    </row>
    <row r="3" spans="2:19" ht="18.75" customHeight="1" thickBot="1" x14ac:dyDescent="0.2">
      <c r="D3" s="246"/>
      <c r="E3" s="246"/>
      <c r="F3" s="247"/>
      <c r="G3" s="413"/>
      <c r="H3" s="247"/>
      <c r="I3" s="413"/>
      <c r="J3" s="413"/>
      <c r="K3" s="413"/>
      <c r="L3" s="247"/>
      <c r="M3" s="413"/>
      <c r="N3" s="247"/>
      <c r="O3" s="413"/>
      <c r="P3" s="247"/>
      <c r="Q3" s="413"/>
      <c r="R3" s="247"/>
      <c r="S3" s="413" t="s">
        <v>175</v>
      </c>
    </row>
    <row r="4" spans="2:19" ht="20.25" customHeight="1" x14ac:dyDescent="0.4">
      <c r="B4" s="493"/>
      <c r="C4" s="494"/>
      <c r="D4" s="497" t="s">
        <v>21</v>
      </c>
      <c r="E4" s="498"/>
      <c r="F4" s="497" t="s">
        <v>22</v>
      </c>
      <c r="G4" s="499"/>
      <c r="H4" s="497" t="s">
        <v>90</v>
      </c>
      <c r="I4" s="500"/>
      <c r="J4" s="497" t="s">
        <v>262</v>
      </c>
      <c r="K4" s="500"/>
      <c r="L4" s="497" t="s">
        <v>269</v>
      </c>
      <c r="M4" s="500"/>
      <c r="N4" s="499">
        <v>4</v>
      </c>
      <c r="O4" s="499"/>
      <c r="P4" s="497">
        <v>5</v>
      </c>
      <c r="Q4" s="500"/>
      <c r="R4" s="491">
        <v>6</v>
      </c>
      <c r="S4" s="492"/>
    </row>
    <row r="5" spans="2:19" ht="20.25" customHeight="1" x14ac:dyDescent="0.4">
      <c r="B5" s="495"/>
      <c r="C5" s="496"/>
      <c r="D5" s="414" t="s">
        <v>176</v>
      </c>
      <c r="E5" s="414" t="s">
        <v>177</v>
      </c>
      <c r="F5" s="414" t="s">
        <v>176</v>
      </c>
      <c r="G5" s="248" t="s">
        <v>177</v>
      </c>
      <c r="H5" s="414" t="s">
        <v>176</v>
      </c>
      <c r="I5" s="414" t="s">
        <v>177</v>
      </c>
      <c r="J5" s="418" t="s">
        <v>176</v>
      </c>
      <c r="K5" s="418" t="s">
        <v>177</v>
      </c>
      <c r="L5" s="414" t="s">
        <v>176</v>
      </c>
      <c r="M5" s="414" t="s">
        <v>177</v>
      </c>
      <c r="N5" s="418" t="s">
        <v>176</v>
      </c>
      <c r="O5" s="248" t="s">
        <v>177</v>
      </c>
      <c r="P5" s="414" t="s">
        <v>176</v>
      </c>
      <c r="Q5" s="414" t="s">
        <v>177</v>
      </c>
      <c r="R5" s="400" t="s">
        <v>176</v>
      </c>
      <c r="S5" s="249" t="s">
        <v>177</v>
      </c>
    </row>
    <row r="6" spans="2:19" ht="20.25" customHeight="1" x14ac:dyDescent="0.4">
      <c r="B6" s="507" t="s">
        <v>178</v>
      </c>
      <c r="C6" s="508"/>
      <c r="D6" s="250">
        <v>3502</v>
      </c>
      <c r="E6" s="251">
        <f t="shared" ref="E6:G6" si="0">E13+E20</f>
        <v>2914</v>
      </c>
      <c r="F6" s="252">
        <f t="shared" si="0"/>
        <v>3528</v>
      </c>
      <c r="G6" s="252">
        <f t="shared" si="0"/>
        <v>3053</v>
      </c>
      <c r="H6" s="252">
        <v>3668</v>
      </c>
      <c r="I6" s="253">
        <v>3281</v>
      </c>
      <c r="J6" s="253">
        <v>2252</v>
      </c>
      <c r="K6" s="253">
        <v>2310</v>
      </c>
      <c r="L6" s="252">
        <f t="shared" ref="L6:O6" si="1">SUM(L13+L20)</f>
        <v>2247</v>
      </c>
      <c r="M6" s="253">
        <f t="shared" si="1"/>
        <v>2138</v>
      </c>
      <c r="N6" s="253">
        <f t="shared" si="1"/>
        <v>2776</v>
      </c>
      <c r="O6" s="380">
        <f t="shared" si="1"/>
        <v>2351</v>
      </c>
      <c r="P6" s="252">
        <f>SUM(P13+P20)</f>
        <v>3025</v>
      </c>
      <c r="Q6" s="253">
        <f>SUM(Q13+Q20)</f>
        <v>2569</v>
      </c>
      <c r="R6" s="406">
        <f>SUM(R13+R20)</f>
        <v>3131</v>
      </c>
      <c r="S6" s="254">
        <f>SUM(S13+S20)</f>
        <v>2545</v>
      </c>
    </row>
    <row r="7" spans="2:19" ht="20.25" customHeight="1" x14ac:dyDescent="0.4">
      <c r="B7" s="509" t="s">
        <v>179</v>
      </c>
      <c r="C7" s="255" t="s">
        <v>180</v>
      </c>
      <c r="D7" s="256">
        <v>721</v>
      </c>
      <c r="E7" s="257">
        <v>794</v>
      </c>
      <c r="F7" s="258">
        <v>785</v>
      </c>
      <c r="G7" s="258">
        <v>820</v>
      </c>
      <c r="H7" s="258">
        <v>704</v>
      </c>
      <c r="I7" s="259">
        <v>785</v>
      </c>
      <c r="J7" s="259">
        <v>738</v>
      </c>
      <c r="K7" s="259">
        <v>705</v>
      </c>
      <c r="L7" s="258">
        <v>804</v>
      </c>
      <c r="M7" s="259">
        <v>666</v>
      </c>
      <c r="N7" s="259">
        <v>774</v>
      </c>
      <c r="O7" s="381">
        <v>659</v>
      </c>
      <c r="P7" s="258">
        <v>863</v>
      </c>
      <c r="Q7" s="259">
        <v>710</v>
      </c>
      <c r="R7" s="407">
        <v>793</v>
      </c>
      <c r="S7" s="260">
        <v>682</v>
      </c>
    </row>
    <row r="8" spans="2:19" ht="20.25" customHeight="1" x14ac:dyDescent="0.4">
      <c r="B8" s="510"/>
      <c r="C8" s="261" t="s">
        <v>181</v>
      </c>
      <c r="D8" s="256">
        <v>243</v>
      </c>
      <c r="E8" s="257">
        <v>296</v>
      </c>
      <c r="F8" s="258">
        <v>181</v>
      </c>
      <c r="G8" s="258">
        <v>288</v>
      </c>
      <c r="H8" s="258">
        <v>209</v>
      </c>
      <c r="I8" s="259">
        <v>316</v>
      </c>
      <c r="J8" s="259">
        <v>224</v>
      </c>
      <c r="K8" s="259">
        <v>217</v>
      </c>
      <c r="L8" s="258">
        <v>193</v>
      </c>
      <c r="M8" s="259">
        <v>215</v>
      </c>
      <c r="N8" s="259">
        <v>221</v>
      </c>
      <c r="O8" s="381">
        <v>242</v>
      </c>
      <c r="P8" s="258">
        <v>209</v>
      </c>
      <c r="Q8" s="259">
        <v>244</v>
      </c>
      <c r="R8" s="407">
        <v>245</v>
      </c>
      <c r="S8" s="260">
        <v>279</v>
      </c>
    </row>
    <row r="9" spans="2:19" ht="20.25" customHeight="1" x14ac:dyDescent="0.4">
      <c r="B9" s="510"/>
      <c r="C9" s="261" t="s">
        <v>182</v>
      </c>
      <c r="D9" s="256">
        <v>230</v>
      </c>
      <c r="E9" s="257">
        <v>396</v>
      </c>
      <c r="F9" s="258">
        <v>224</v>
      </c>
      <c r="G9" s="258">
        <v>446</v>
      </c>
      <c r="H9" s="258">
        <v>191</v>
      </c>
      <c r="I9" s="259">
        <v>362</v>
      </c>
      <c r="J9" s="259">
        <v>234</v>
      </c>
      <c r="K9" s="259">
        <v>266</v>
      </c>
      <c r="L9" s="258">
        <v>243</v>
      </c>
      <c r="M9" s="259">
        <v>236</v>
      </c>
      <c r="N9" s="259">
        <v>241</v>
      </c>
      <c r="O9" s="381">
        <v>244</v>
      </c>
      <c r="P9" s="258">
        <v>203</v>
      </c>
      <c r="Q9" s="259">
        <v>276</v>
      </c>
      <c r="R9" s="407">
        <v>257</v>
      </c>
      <c r="S9" s="260">
        <v>256</v>
      </c>
    </row>
    <row r="10" spans="2:19" ht="20.25" customHeight="1" x14ac:dyDescent="0.4">
      <c r="B10" s="510"/>
      <c r="C10" s="261" t="s">
        <v>183</v>
      </c>
      <c r="D10" s="256">
        <v>25</v>
      </c>
      <c r="E10" s="257">
        <v>81</v>
      </c>
      <c r="F10" s="258">
        <v>46</v>
      </c>
      <c r="G10" s="258">
        <v>69</v>
      </c>
      <c r="H10" s="258">
        <v>28</v>
      </c>
      <c r="I10" s="259">
        <v>115</v>
      </c>
      <c r="J10" s="259">
        <v>36</v>
      </c>
      <c r="K10" s="259">
        <v>59</v>
      </c>
      <c r="L10" s="258">
        <v>31</v>
      </c>
      <c r="M10" s="259">
        <v>29</v>
      </c>
      <c r="N10" s="259">
        <v>29</v>
      </c>
      <c r="O10" s="381">
        <v>37</v>
      </c>
      <c r="P10" s="258">
        <v>32</v>
      </c>
      <c r="Q10" s="259">
        <v>35</v>
      </c>
      <c r="R10" s="407">
        <v>43</v>
      </c>
      <c r="S10" s="260">
        <v>30</v>
      </c>
    </row>
    <row r="11" spans="2:19" ht="20.25" customHeight="1" x14ac:dyDescent="0.4">
      <c r="B11" s="510"/>
      <c r="C11" s="261" t="s">
        <v>184</v>
      </c>
      <c r="D11" s="256">
        <v>121</v>
      </c>
      <c r="E11" s="257">
        <v>181</v>
      </c>
      <c r="F11" s="258">
        <v>132</v>
      </c>
      <c r="G11" s="258">
        <v>158</v>
      </c>
      <c r="H11" s="258">
        <v>120</v>
      </c>
      <c r="I11" s="259">
        <v>228</v>
      </c>
      <c r="J11" s="259">
        <v>118</v>
      </c>
      <c r="K11" s="259">
        <v>142</v>
      </c>
      <c r="L11" s="258">
        <v>107</v>
      </c>
      <c r="M11" s="259">
        <v>157</v>
      </c>
      <c r="N11" s="259">
        <v>113</v>
      </c>
      <c r="O11" s="381">
        <v>141</v>
      </c>
      <c r="P11" s="258">
        <v>103</v>
      </c>
      <c r="Q11" s="259">
        <v>129</v>
      </c>
      <c r="R11" s="407">
        <v>148</v>
      </c>
      <c r="S11" s="260">
        <v>135</v>
      </c>
    </row>
    <row r="12" spans="2:19" ht="20.25" customHeight="1" x14ac:dyDescent="0.4">
      <c r="B12" s="510"/>
      <c r="C12" s="261" t="s">
        <v>185</v>
      </c>
      <c r="D12" s="256">
        <v>27</v>
      </c>
      <c r="E12" s="257">
        <v>44</v>
      </c>
      <c r="F12" s="258">
        <v>24</v>
      </c>
      <c r="G12" s="258">
        <v>58</v>
      </c>
      <c r="H12" s="258">
        <v>22</v>
      </c>
      <c r="I12" s="259">
        <v>51</v>
      </c>
      <c r="J12" s="259">
        <v>17</v>
      </c>
      <c r="K12" s="259">
        <v>32</v>
      </c>
      <c r="L12" s="258">
        <v>27</v>
      </c>
      <c r="M12" s="259">
        <v>31</v>
      </c>
      <c r="N12" s="259">
        <v>19</v>
      </c>
      <c r="O12" s="381">
        <v>21</v>
      </c>
      <c r="P12" s="258">
        <v>26</v>
      </c>
      <c r="Q12" s="259">
        <v>25</v>
      </c>
      <c r="R12" s="407">
        <v>24</v>
      </c>
      <c r="S12" s="260">
        <v>27</v>
      </c>
    </row>
    <row r="13" spans="2:19" ht="20.25" customHeight="1" x14ac:dyDescent="0.4">
      <c r="B13" s="511"/>
      <c r="C13" s="262" t="s">
        <v>186</v>
      </c>
      <c r="D13" s="250">
        <f t="shared" ref="D13:G13" si="2">SUM(D7:D12)</f>
        <v>1367</v>
      </c>
      <c r="E13" s="251">
        <f t="shared" si="2"/>
        <v>1792</v>
      </c>
      <c r="F13" s="252">
        <f t="shared" si="2"/>
        <v>1392</v>
      </c>
      <c r="G13" s="252">
        <f t="shared" si="2"/>
        <v>1839</v>
      </c>
      <c r="H13" s="252">
        <v>1274</v>
      </c>
      <c r="I13" s="253">
        <v>1857</v>
      </c>
      <c r="J13" s="253">
        <v>1367</v>
      </c>
      <c r="K13" s="253">
        <v>1421</v>
      </c>
      <c r="L13" s="252">
        <f t="shared" ref="L13:O13" si="3">SUM(L7:L12)</f>
        <v>1405</v>
      </c>
      <c r="M13" s="253">
        <f t="shared" si="3"/>
        <v>1334</v>
      </c>
      <c r="N13" s="253">
        <f t="shared" si="3"/>
        <v>1397</v>
      </c>
      <c r="O13" s="380">
        <f t="shared" si="3"/>
        <v>1344</v>
      </c>
      <c r="P13" s="252">
        <f>SUM(P7:P12)</f>
        <v>1436</v>
      </c>
      <c r="Q13" s="253">
        <f>SUM(Q7:Q12)</f>
        <v>1419</v>
      </c>
      <c r="R13" s="406">
        <f>SUM(R7:R12)</f>
        <v>1510</v>
      </c>
      <c r="S13" s="254">
        <f>SUM(S7:S12)</f>
        <v>1409</v>
      </c>
    </row>
    <row r="14" spans="2:19" ht="20.25" customHeight="1" x14ac:dyDescent="0.4">
      <c r="B14" s="512" t="s">
        <v>187</v>
      </c>
      <c r="C14" s="513"/>
      <c r="D14" s="256">
        <v>258</v>
      </c>
      <c r="E14" s="257">
        <v>302</v>
      </c>
      <c r="F14" s="258">
        <v>195</v>
      </c>
      <c r="G14" s="258">
        <v>369</v>
      </c>
      <c r="H14" s="258">
        <v>201</v>
      </c>
      <c r="I14" s="259">
        <v>466</v>
      </c>
      <c r="J14" s="259">
        <v>181</v>
      </c>
      <c r="K14" s="259">
        <v>214</v>
      </c>
      <c r="L14" s="258">
        <v>179</v>
      </c>
      <c r="M14" s="259">
        <v>166</v>
      </c>
      <c r="N14" s="259">
        <v>192</v>
      </c>
      <c r="O14" s="381">
        <v>281</v>
      </c>
      <c r="P14" s="258">
        <v>164</v>
      </c>
      <c r="Q14" s="259">
        <v>401</v>
      </c>
      <c r="R14" s="407">
        <v>191</v>
      </c>
      <c r="S14" s="260">
        <v>321</v>
      </c>
    </row>
    <row r="15" spans="2:19" ht="20.25" customHeight="1" x14ac:dyDescent="0.4">
      <c r="B15" s="501" t="s">
        <v>188</v>
      </c>
      <c r="C15" s="502"/>
      <c r="D15" s="256">
        <v>217</v>
      </c>
      <c r="E15" s="257">
        <v>271</v>
      </c>
      <c r="F15" s="258">
        <v>208</v>
      </c>
      <c r="G15" s="258">
        <v>268</v>
      </c>
      <c r="H15" s="258">
        <v>205</v>
      </c>
      <c r="I15" s="259">
        <v>320</v>
      </c>
      <c r="J15" s="259">
        <v>188</v>
      </c>
      <c r="K15" s="259">
        <v>222</v>
      </c>
      <c r="L15" s="258">
        <v>174</v>
      </c>
      <c r="M15" s="259">
        <v>159</v>
      </c>
      <c r="N15" s="259">
        <v>170</v>
      </c>
      <c r="O15" s="381">
        <v>271</v>
      </c>
      <c r="P15" s="258">
        <v>191</v>
      </c>
      <c r="Q15" s="259">
        <v>287</v>
      </c>
      <c r="R15" s="407">
        <v>224</v>
      </c>
      <c r="S15" s="260">
        <v>265</v>
      </c>
    </row>
    <row r="16" spans="2:19" ht="20.25" customHeight="1" x14ac:dyDescent="0.4">
      <c r="B16" s="501" t="s">
        <v>189</v>
      </c>
      <c r="C16" s="502"/>
      <c r="D16" s="256">
        <v>147</v>
      </c>
      <c r="E16" s="257">
        <v>142</v>
      </c>
      <c r="F16" s="258">
        <v>130</v>
      </c>
      <c r="G16" s="258">
        <v>130</v>
      </c>
      <c r="H16" s="258">
        <v>185</v>
      </c>
      <c r="I16" s="259">
        <v>214</v>
      </c>
      <c r="J16" s="259">
        <v>154</v>
      </c>
      <c r="K16" s="259">
        <v>141</v>
      </c>
      <c r="L16" s="258">
        <v>154</v>
      </c>
      <c r="M16" s="259">
        <v>172</v>
      </c>
      <c r="N16" s="259">
        <v>156</v>
      </c>
      <c r="O16" s="381">
        <v>119</v>
      </c>
      <c r="P16" s="258">
        <v>126</v>
      </c>
      <c r="Q16" s="259">
        <v>118</v>
      </c>
      <c r="R16" s="407">
        <v>170</v>
      </c>
      <c r="S16" s="260">
        <v>137</v>
      </c>
    </row>
    <row r="17" spans="2:19" ht="20.25" customHeight="1" x14ac:dyDescent="0.4">
      <c r="B17" s="501" t="s">
        <v>190</v>
      </c>
      <c r="C17" s="502"/>
      <c r="D17" s="256">
        <v>53</v>
      </c>
      <c r="E17" s="257">
        <v>38</v>
      </c>
      <c r="F17" s="258">
        <v>79</v>
      </c>
      <c r="G17" s="258">
        <v>62</v>
      </c>
      <c r="H17" s="258">
        <v>85</v>
      </c>
      <c r="I17" s="259">
        <v>61</v>
      </c>
      <c r="J17" s="259">
        <v>77</v>
      </c>
      <c r="K17" s="259">
        <v>92</v>
      </c>
      <c r="L17" s="258">
        <v>66</v>
      </c>
      <c r="M17" s="259">
        <v>46</v>
      </c>
      <c r="N17" s="259">
        <v>62</v>
      </c>
      <c r="O17" s="381">
        <v>52</v>
      </c>
      <c r="P17" s="258">
        <v>66</v>
      </c>
      <c r="Q17" s="259">
        <v>60</v>
      </c>
      <c r="R17" s="407">
        <v>86</v>
      </c>
      <c r="S17" s="260">
        <v>48</v>
      </c>
    </row>
    <row r="18" spans="2:19" ht="20.25" customHeight="1" x14ac:dyDescent="0.4">
      <c r="B18" s="501" t="s">
        <v>191</v>
      </c>
      <c r="C18" s="502"/>
      <c r="D18" s="256">
        <v>181</v>
      </c>
      <c r="E18" s="257">
        <v>153</v>
      </c>
      <c r="F18" s="258">
        <v>118</v>
      </c>
      <c r="G18" s="258">
        <v>173</v>
      </c>
      <c r="H18" s="258">
        <v>95</v>
      </c>
      <c r="I18" s="259">
        <v>121</v>
      </c>
      <c r="J18" s="259">
        <v>91</v>
      </c>
      <c r="K18" s="259">
        <v>69</v>
      </c>
      <c r="L18" s="258">
        <v>81</v>
      </c>
      <c r="M18" s="259">
        <v>104</v>
      </c>
      <c r="N18" s="259">
        <v>91</v>
      </c>
      <c r="O18" s="381">
        <v>88</v>
      </c>
      <c r="P18" s="258">
        <v>103</v>
      </c>
      <c r="Q18" s="259">
        <v>68</v>
      </c>
      <c r="R18" s="407">
        <v>113</v>
      </c>
      <c r="S18" s="260">
        <v>137</v>
      </c>
    </row>
    <row r="19" spans="2:19" ht="20.25" customHeight="1" x14ac:dyDescent="0.4">
      <c r="B19" s="503" t="s">
        <v>69</v>
      </c>
      <c r="C19" s="504"/>
      <c r="D19" s="256">
        <v>1279</v>
      </c>
      <c r="E19" s="257">
        <v>216</v>
      </c>
      <c r="F19" s="258">
        <v>1406</v>
      </c>
      <c r="G19" s="258">
        <v>212</v>
      </c>
      <c r="H19" s="258">
        <v>1623</v>
      </c>
      <c r="I19" s="259">
        <v>242</v>
      </c>
      <c r="J19" s="259">
        <v>494</v>
      </c>
      <c r="K19" s="259">
        <v>151</v>
      </c>
      <c r="L19" s="258">
        <v>188</v>
      </c>
      <c r="M19" s="259">
        <v>157</v>
      </c>
      <c r="N19" s="259">
        <v>708</v>
      </c>
      <c r="O19" s="381">
        <v>196</v>
      </c>
      <c r="P19" s="258">
        <v>939</v>
      </c>
      <c r="Q19" s="259">
        <v>216</v>
      </c>
      <c r="R19" s="407">
        <v>837</v>
      </c>
      <c r="S19" s="260">
        <v>228</v>
      </c>
    </row>
    <row r="20" spans="2:19" ht="20.25" customHeight="1" thickBot="1" x14ac:dyDescent="0.45">
      <c r="B20" s="505" t="s">
        <v>186</v>
      </c>
      <c r="C20" s="506"/>
      <c r="D20" s="263">
        <f t="shared" ref="D20:G20" si="4">SUM(D14:D19)</f>
        <v>2135</v>
      </c>
      <c r="E20" s="264">
        <f t="shared" si="4"/>
        <v>1122</v>
      </c>
      <c r="F20" s="265">
        <f t="shared" si="4"/>
        <v>2136</v>
      </c>
      <c r="G20" s="265">
        <f t="shared" si="4"/>
        <v>1214</v>
      </c>
      <c r="H20" s="265">
        <v>2394</v>
      </c>
      <c r="I20" s="266">
        <v>1424</v>
      </c>
      <c r="J20" s="266">
        <v>1185</v>
      </c>
      <c r="K20" s="266">
        <v>889</v>
      </c>
      <c r="L20" s="265">
        <f t="shared" ref="L20:O20" si="5">SUM(L14:L19)</f>
        <v>842</v>
      </c>
      <c r="M20" s="266">
        <f t="shared" si="5"/>
        <v>804</v>
      </c>
      <c r="N20" s="266">
        <f t="shared" si="5"/>
        <v>1379</v>
      </c>
      <c r="O20" s="382">
        <f t="shared" si="5"/>
        <v>1007</v>
      </c>
      <c r="P20" s="265">
        <f>SUM(P14:P19)</f>
        <v>1589</v>
      </c>
      <c r="Q20" s="266">
        <f>SUM(Q14:Q19)</f>
        <v>1150</v>
      </c>
      <c r="R20" s="408">
        <f>SUM(R14:R19)</f>
        <v>1621</v>
      </c>
      <c r="S20" s="267">
        <f>SUM(S14:S19)</f>
        <v>1136</v>
      </c>
    </row>
    <row r="21" spans="2:19" ht="20.25" customHeight="1" x14ac:dyDescent="0.4">
      <c r="B21" s="415" t="s">
        <v>192</v>
      </c>
      <c r="C21" s="268"/>
      <c r="F21" s="269"/>
      <c r="H21" s="269"/>
      <c r="L21" s="269"/>
      <c r="N21" s="269"/>
      <c r="P21" s="269"/>
      <c r="R21" s="269"/>
    </row>
  </sheetData>
  <mergeCells count="18">
    <mergeCell ref="B15:C15"/>
    <mergeCell ref="B16:C16"/>
    <mergeCell ref="B17:C17"/>
    <mergeCell ref="B18:C18"/>
    <mergeCell ref="B19:C19"/>
    <mergeCell ref="B20:C20"/>
    <mergeCell ref="N4:O4"/>
    <mergeCell ref="P4:Q4"/>
    <mergeCell ref="R4:S4"/>
    <mergeCell ref="B6:C6"/>
    <mergeCell ref="B7:B13"/>
    <mergeCell ref="B14:C14"/>
    <mergeCell ref="B4:C5"/>
    <mergeCell ref="D4:E4"/>
    <mergeCell ref="F4:G4"/>
    <mergeCell ref="H4:I4"/>
    <mergeCell ref="J4:K4"/>
    <mergeCell ref="L4:M4"/>
  </mergeCells>
  <phoneticPr fontId="3"/>
  <pageMargins left="1.01" right="0.39305555555555555" top="0.98402777777777772" bottom="0.98402777777777772" header="0.51180555555555551" footer="0.51180555555555551"/>
  <pageSetup paperSize="9" scale="91" firstPageNumber="42949631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45"/>
  <sheetViews>
    <sheetView showGridLines="0" zoomScale="70" zoomScaleNormal="70" zoomScaleSheetLayoutView="85" workbookViewId="0">
      <selection activeCell="W23" sqref="W23"/>
    </sheetView>
  </sheetViews>
  <sheetFormatPr defaultRowHeight="13.5" x14ac:dyDescent="0.4"/>
  <cols>
    <col min="1" max="1" width="9" style="417"/>
    <col min="2" max="2" width="16.75" style="417" customWidth="1"/>
    <col min="3" max="10" width="9.125" style="417" hidden="1" customWidth="1"/>
    <col min="11" max="18" width="9.125" style="417" customWidth="1"/>
    <col min="19" max="16384" width="9" style="417"/>
  </cols>
  <sheetData>
    <row r="2" spans="2:18" ht="18.75" x14ac:dyDescent="0.4">
      <c r="B2" s="421" t="s">
        <v>193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</row>
    <row r="3" spans="2:18" ht="14.25" customHeight="1" thickBot="1" x14ac:dyDescent="0.2">
      <c r="C3" s="246"/>
      <c r="D3" s="246"/>
      <c r="F3" s="413"/>
      <c r="H3" s="413"/>
      <c r="I3" s="413"/>
      <c r="J3" s="413"/>
      <c r="L3" s="413"/>
      <c r="N3" s="413"/>
      <c r="P3" s="413"/>
      <c r="R3" s="413" t="s">
        <v>175</v>
      </c>
    </row>
    <row r="4" spans="2:18" ht="18.75" customHeight="1" x14ac:dyDescent="0.4">
      <c r="B4" s="515"/>
      <c r="C4" s="497" t="s">
        <v>21</v>
      </c>
      <c r="D4" s="498"/>
      <c r="E4" s="497" t="s">
        <v>22</v>
      </c>
      <c r="F4" s="499"/>
      <c r="G4" s="497" t="s">
        <v>90</v>
      </c>
      <c r="H4" s="500"/>
      <c r="I4" s="497" t="s">
        <v>262</v>
      </c>
      <c r="J4" s="500"/>
      <c r="K4" s="497" t="s">
        <v>269</v>
      </c>
      <c r="L4" s="500"/>
      <c r="M4" s="497">
        <v>4</v>
      </c>
      <c r="N4" s="499"/>
      <c r="O4" s="497">
        <v>5</v>
      </c>
      <c r="P4" s="500"/>
      <c r="Q4" s="491">
        <v>6</v>
      </c>
      <c r="R4" s="492"/>
    </row>
    <row r="5" spans="2:18" ht="18.75" customHeight="1" x14ac:dyDescent="0.4">
      <c r="B5" s="516"/>
      <c r="C5" s="248" t="s">
        <v>176</v>
      </c>
      <c r="D5" s="248" t="s">
        <v>177</v>
      </c>
      <c r="E5" s="414" t="s">
        <v>176</v>
      </c>
      <c r="F5" s="248" t="s">
        <v>177</v>
      </c>
      <c r="G5" s="414" t="s">
        <v>176</v>
      </c>
      <c r="H5" s="414" t="s">
        <v>177</v>
      </c>
      <c r="I5" s="418" t="s">
        <v>176</v>
      </c>
      <c r="J5" s="418" t="s">
        <v>177</v>
      </c>
      <c r="K5" s="414" t="s">
        <v>176</v>
      </c>
      <c r="L5" s="414" t="s">
        <v>177</v>
      </c>
      <c r="M5" s="418" t="s">
        <v>176</v>
      </c>
      <c r="N5" s="248" t="s">
        <v>177</v>
      </c>
      <c r="O5" s="414" t="s">
        <v>176</v>
      </c>
      <c r="P5" s="414" t="s">
        <v>177</v>
      </c>
      <c r="Q5" s="400" t="s">
        <v>176</v>
      </c>
      <c r="R5" s="249" t="s">
        <v>177</v>
      </c>
    </row>
    <row r="6" spans="2:18" ht="18" customHeight="1" x14ac:dyDescent="0.4">
      <c r="B6" s="270" t="s">
        <v>79</v>
      </c>
      <c r="C6" s="271">
        <v>2783</v>
      </c>
      <c r="D6" s="272">
        <v>2731</v>
      </c>
      <c r="E6" s="273">
        <v>2647</v>
      </c>
      <c r="F6" s="274">
        <v>2777</v>
      </c>
      <c r="G6" s="273">
        <v>2652</v>
      </c>
      <c r="H6" s="273">
        <v>2660</v>
      </c>
      <c r="I6" s="275">
        <v>2624</v>
      </c>
      <c r="J6" s="275">
        <v>2547</v>
      </c>
      <c r="K6" s="273">
        <f t="shared" ref="K6:N6" si="0">SUM(K7:K43)</f>
        <v>2800</v>
      </c>
      <c r="L6" s="273">
        <f t="shared" si="0"/>
        <v>2485</v>
      </c>
      <c r="M6" s="275">
        <f t="shared" si="0"/>
        <v>2590</v>
      </c>
      <c r="N6" s="274">
        <f t="shared" si="0"/>
        <v>2619</v>
      </c>
      <c r="O6" s="273">
        <f>SUM(O7:O43)</f>
        <v>2765</v>
      </c>
      <c r="P6" s="273">
        <f>SUM(P7:P43)</f>
        <v>2465</v>
      </c>
      <c r="Q6" s="401">
        <f>SUM(Q7:Q43)</f>
        <v>2777</v>
      </c>
      <c r="R6" s="276">
        <f>SUM(R7:R43)</f>
        <v>2462</v>
      </c>
    </row>
    <row r="7" spans="2:18" ht="18" customHeight="1" x14ac:dyDescent="0.4">
      <c r="B7" s="277" t="s">
        <v>194</v>
      </c>
      <c r="C7" s="278">
        <v>204</v>
      </c>
      <c r="D7" s="279">
        <v>170</v>
      </c>
      <c r="E7" s="280">
        <v>195</v>
      </c>
      <c r="F7" s="280">
        <v>207</v>
      </c>
      <c r="G7" s="280">
        <v>173</v>
      </c>
      <c r="H7" s="280">
        <v>174</v>
      </c>
      <c r="I7" s="281">
        <v>236</v>
      </c>
      <c r="J7" s="281">
        <v>194</v>
      </c>
      <c r="K7" s="280">
        <v>194</v>
      </c>
      <c r="L7" s="280">
        <v>222</v>
      </c>
      <c r="M7" s="281">
        <v>180</v>
      </c>
      <c r="N7" s="383">
        <v>185</v>
      </c>
      <c r="O7" s="280">
        <v>180</v>
      </c>
      <c r="P7" s="280">
        <v>166</v>
      </c>
      <c r="Q7" s="402">
        <v>220</v>
      </c>
      <c r="R7" s="282">
        <v>248</v>
      </c>
    </row>
    <row r="8" spans="2:18" ht="18" customHeight="1" x14ac:dyDescent="0.4">
      <c r="B8" s="277" t="s">
        <v>195</v>
      </c>
      <c r="C8" s="283">
        <v>7</v>
      </c>
      <c r="D8" s="284">
        <v>11</v>
      </c>
      <c r="E8" s="285">
        <v>11</v>
      </c>
      <c r="F8" s="285">
        <v>3</v>
      </c>
      <c r="G8" s="285">
        <v>9</v>
      </c>
      <c r="H8" s="285">
        <v>7</v>
      </c>
      <c r="I8" s="286">
        <v>4</v>
      </c>
      <c r="J8" s="286">
        <v>18</v>
      </c>
      <c r="K8" s="285">
        <v>8</v>
      </c>
      <c r="L8" s="285">
        <v>1</v>
      </c>
      <c r="M8" s="286">
        <v>3</v>
      </c>
      <c r="N8" s="384">
        <v>4</v>
      </c>
      <c r="O8" s="285">
        <v>4</v>
      </c>
      <c r="P8" s="285">
        <v>16</v>
      </c>
      <c r="Q8" s="403">
        <v>2</v>
      </c>
      <c r="R8" s="287">
        <v>9</v>
      </c>
    </row>
    <row r="9" spans="2:18" ht="18" customHeight="1" x14ac:dyDescent="0.4">
      <c r="B9" s="277" t="s">
        <v>196</v>
      </c>
      <c r="C9" s="283">
        <v>308</v>
      </c>
      <c r="D9" s="284">
        <v>182</v>
      </c>
      <c r="E9" s="285">
        <v>238</v>
      </c>
      <c r="F9" s="285">
        <v>179</v>
      </c>
      <c r="G9" s="285">
        <v>251</v>
      </c>
      <c r="H9" s="285">
        <v>176</v>
      </c>
      <c r="I9" s="286">
        <v>247</v>
      </c>
      <c r="J9" s="286">
        <v>194</v>
      </c>
      <c r="K9" s="285">
        <v>287</v>
      </c>
      <c r="L9" s="285">
        <v>149</v>
      </c>
      <c r="M9" s="286">
        <v>241</v>
      </c>
      <c r="N9" s="384">
        <v>169</v>
      </c>
      <c r="O9" s="285">
        <v>282</v>
      </c>
      <c r="P9" s="285">
        <v>168</v>
      </c>
      <c r="Q9" s="403">
        <v>261</v>
      </c>
      <c r="R9" s="287">
        <v>186</v>
      </c>
    </row>
    <row r="10" spans="2:18" ht="18" customHeight="1" x14ac:dyDescent="0.4">
      <c r="B10" s="277" t="s">
        <v>197</v>
      </c>
      <c r="C10" s="283">
        <v>725</v>
      </c>
      <c r="D10" s="284">
        <v>627</v>
      </c>
      <c r="E10" s="285">
        <v>712</v>
      </c>
      <c r="F10" s="285">
        <v>738</v>
      </c>
      <c r="G10" s="285">
        <v>684</v>
      </c>
      <c r="H10" s="285">
        <v>594</v>
      </c>
      <c r="I10" s="286">
        <v>713</v>
      </c>
      <c r="J10" s="286">
        <v>603</v>
      </c>
      <c r="K10" s="285">
        <v>790</v>
      </c>
      <c r="L10" s="285">
        <v>650</v>
      </c>
      <c r="M10" s="286">
        <v>643</v>
      </c>
      <c r="N10" s="384">
        <v>634</v>
      </c>
      <c r="O10" s="285">
        <v>703</v>
      </c>
      <c r="P10" s="285">
        <v>630</v>
      </c>
      <c r="Q10" s="403">
        <v>706</v>
      </c>
      <c r="R10" s="287">
        <v>572</v>
      </c>
    </row>
    <row r="11" spans="2:18" ht="18" customHeight="1" x14ac:dyDescent="0.4">
      <c r="B11" s="277" t="s">
        <v>198</v>
      </c>
      <c r="C11" s="283">
        <v>10</v>
      </c>
      <c r="D11" s="284">
        <v>7</v>
      </c>
      <c r="E11" s="285">
        <v>6</v>
      </c>
      <c r="F11" s="285">
        <v>4</v>
      </c>
      <c r="G11" s="285">
        <v>11</v>
      </c>
      <c r="H11" s="285">
        <v>6</v>
      </c>
      <c r="I11" s="286">
        <v>5</v>
      </c>
      <c r="J11" s="286">
        <v>15</v>
      </c>
      <c r="K11" s="285">
        <v>3</v>
      </c>
      <c r="L11" s="285">
        <v>2</v>
      </c>
      <c r="M11" s="286">
        <v>8</v>
      </c>
      <c r="N11" s="384">
        <v>3</v>
      </c>
      <c r="O11" s="285">
        <v>10</v>
      </c>
      <c r="P11" s="285">
        <v>11</v>
      </c>
      <c r="Q11" s="403">
        <v>69</v>
      </c>
      <c r="R11" s="287">
        <v>8</v>
      </c>
    </row>
    <row r="12" spans="2:18" ht="18" customHeight="1" x14ac:dyDescent="0.4">
      <c r="B12" s="277" t="s">
        <v>199</v>
      </c>
      <c r="C12" s="283">
        <v>17</v>
      </c>
      <c r="D12" s="284">
        <v>11</v>
      </c>
      <c r="E12" s="285">
        <v>5</v>
      </c>
      <c r="F12" s="285">
        <v>28</v>
      </c>
      <c r="G12" s="285">
        <v>8</v>
      </c>
      <c r="H12" s="285">
        <v>39</v>
      </c>
      <c r="I12" s="286">
        <v>6</v>
      </c>
      <c r="J12" s="286">
        <v>24</v>
      </c>
      <c r="K12" s="285">
        <v>11</v>
      </c>
      <c r="L12" s="285">
        <v>15</v>
      </c>
      <c r="M12" s="286">
        <v>14</v>
      </c>
      <c r="N12" s="384">
        <v>20</v>
      </c>
      <c r="O12" s="285">
        <v>11</v>
      </c>
      <c r="P12" s="285">
        <v>26</v>
      </c>
      <c r="Q12" s="403">
        <v>20</v>
      </c>
      <c r="R12" s="287">
        <v>13</v>
      </c>
    </row>
    <row r="13" spans="2:18" ht="18" customHeight="1" x14ac:dyDescent="0.4">
      <c r="B13" s="277" t="s">
        <v>200</v>
      </c>
      <c r="C13" s="283">
        <v>485</v>
      </c>
      <c r="D13" s="284">
        <v>434</v>
      </c>
      <c r="E13" s="285">
        <v>478</v>
      </c>
      <c r="F13" s="285">
        <v>453</v>
      </c>
      <c r="G13" s="285">
        <v>458</v>
      </c>
      <c r="H13" s="285">
        <v>399</v>
      </c>
      <c r="I13" s="286">
        <v>436</v>
      </c>
      <c r="J13" s="286">
        <v>397</v>
      </c>
      <c r="K13" s="285">
        <v>500</v>
      </c>
      <c r="L13" s="285">
        <v>385</v>
      </c>
      <c r="M13" s="286">
        <v>458</v>
      </c>
      <c r="N13" s="384">
        <v>419</v>
      </c>
      <c r="O13" s="285">
        <v>478</v>
      </c>
      <c r="P13" s="285">
        <v>438</v>
      </c>
      <c r="Q13" s="403">
        <v>384</v>
      </c>
      <c r="R13" s="287">
        <v>367</v>
      </c>
    </row>
    <row r="14" spans="2:18" ht="18" customHeight="1" x14ac:dyDescent="0.4">
      <c r="B14" s="277" t="s">
        <v>201</v>
      </c>
      <c r="C14" s="283">
        <v>29</v>
      </c>
      <c r="D14" s="284">
        <v>59</v>
      </c>
      <c r="E14" s="285">
        <v>15</v>
      </c>
      <c r="F14" s="285">
        <v>60</v>
      </c>
      <c r="G14" s="285">
        <v>30</v>
      </c>
      <c r="H14" s="285">
        <v>40</v>
      </c>
      <c r="I14" s="286">
        <v>15</v>
      </c>
      <c r="J14" s="286">
        <v>26</v>
      </c>
      <c r="K14" s="285">
        <v>18</v>
      </c>
      <c r="L14" s="285">
        <v>32</v>
      </c>
      <c r="M14" s="286">
        <v>22</v>
      </c>
      <c r="N14" s="384">
        <v>35</v>
      </c>
      <c r="O14" s="285">
        <v>26</v>
      </c>
      <c r="P14" s="285">
        <v>27</v>
      </c>
      <c r="Q14" s="403">
        <v>61</v>
      </c>
      <c r="R14" s="287">
        <v>36</v>
      </c>
    </row>
    <row r="15" spans="2:18" ht="18" customHeight="1" x14ac:dyDescent="0.4">
      <c r="B15" s="277" t="s">
        <v>202</v>
      </c>
      <c r="C15" s="283">
        <v>12</v>
      </c>
      <c r="D15" s="284">
        <v>18</v>
      </c>
      <c r="E15" s="285">
        <v>9</v>
      </c>
      <c r="F15" s="285">
        <v>6</v>
      </c>
      <c r="G15" s="285">
        <v>22</v>
      </c>
      <c r="H15" s="285">
        <v>13</v>
      </c>
      <c r="I15" s="286">
        <v>19</v>
      </c>
      <c r="J15" s="286">
        <v>3</v>
      </c>
      <c r="K15" s="285">
        <v>8</v>
      </c>
      <c r="L15" s="285">
        <v>14</v>
      </c>
      <c r="M15" s="286">
        <v>7</v>
      </c>
      <c r="N15" s="384">
        <v>4</v>
      </c>
      <c r="O15" s="285">
        <v>14</v>
      </c>
      <c r="P15" s="285">
        <v>7</v>
      </c>
      <c r="Q15" s="403">
        <v>23</v>
      </c>
      <c r="R15" s="287">
        <v>14</v>
      </c>
    </row>
    <row r="16" spans="2:18" ht="18" customHeight="1" x14ac:dyDescent="0.4">
      <c r="B16" s="277" t="s">
        <v>203</v>
      </c>
      <c r="C16" s="283">
        <v>46</v>
      </c>
      <c r="D16" s="284">
        <v>54</v>
      </c>
      <c r="E16" s="285">
        <v>31</v>
      </c>
      <c r="F16" s="285">
        <v>46</v>
      </c>
      <c r="G16" s="285">
        <v>42</v>
      </c>
      <c r="H16" s="285">
        <v>53</v>
      </c>
      <c r="I16" s="286">
        <v>62</v>
      </c>
      <c r="J16" s="286">
        <v>43</v>
      </c>
      <c r="K16" s="285">
        <v>37</v>
      </c>
      <c r="L16" s="285">
        <v>25</v>
      </c>
      <c r="M16" s="286">
        <v>42</v>
      </c>
      <c r="N16" s="384">
        <v>25</v>
      </c>
      <c r="O16" s="285">
        <v>59</v>
      </c>
      <c r="P16" s="285">
        <v>42</v>
      </c>
      <c r="Q16" s="403">
        <v>31</v>
      </c>
      <c r="R16" s="287">
        <v>38</v>
      </c>
    </row>
    <row r="17" spans="2:18" ht="18" customHeight="1" x14ac:dyDescent="0.4">
      <c r="B17" s="277" t="s">
        <v>204</v>
      </c>
      <c r="C17" s="283">
        <v>39</v>
      </c>
      <c r="D17" s="284">
        <v>19</v>
      </c>
      <c r="E17" s="285">
        <v>31</v>
      </c>
      <c r="F17" s="285">
        <v>31</v>
      </c>
      <c r="G17" s="285">
        <v>44</v>
      </c>
      <c r="H17" s="285">
        <v>25</v>
      </c>
      <c r="I17" s="286">
        <v>41</v>
      </c>
      <c r="J17" s="286">
        <v>27</v>
      </c>
      <c r="K17" s="285">
        <v>42</v>
      </c>
      <c r="L17" s="285">
        <v>30</v>
      </c>
      <c r="M17" s="286">
        <v>42</v>
      </c>
      <c r="N17" s="384">
        <v>32</v>
      </c>
      <c r="O17" s="285">
        <v>44</v>
      </c>
      <c r="P17" s="285">
        <v>38</v>
      </c>
      <c r="Q17" s="403">
        <v>43</v>
      </c>
      <c r="R17" s="287">
        <v>37</v>
      </c>
    </row>
    <row r="18" spans="2:18" ht="18" customHeight="1" x14ac:dyDescent="0.4">
      <c r="B18" s="277" t="s">
        <v>205</v>
      </c>
      <c r="C18" s="283">
        <v>13</v>
      </c>
      <c r="D18" s="284">
        <v>16</v>
      </c>
      <c r="E18" s="285">
        <v>20</v>
      </c>
      <c r="F18" s="285">
        <v>17</v>
      </c>
      <c r="G18" s="285">
        <v>14</v>
      </c>
      <c r="H18" s="285">
        <v>15</v>
      </c>
      <c r="I18" s="286">
        <v>14</v>
      </c>
      <c r="J18" s="286">
        <v>4</v>
      </c>
      <c r="K18" s="285">
        <v>14</v>
      </c>
      <c r="L18" s="285">
        <v>11</v>
      </c>
      <c r="M18" s="286">
        <v>18</v>
      </c>
      <c r="N18" s="384">
        <v>8</v>
      </c>
      <c r="O18" s="285">
        <v>16</v>
      </c>
      <c r="P18" s="285">
        <v>14</v>
      </c>
      <c r="Q18" s="403">
        <v>10</v>
      </c>
      <c r="R18" s="287">
        <v>5</v>
      </c>
    </row>
    <row r="19" spans="2:18" ht="18" customHeight="1" x14ac:dyDescent="0.4">
      <c r="B19" s="277" t="s">
        <v>206</v>
      </c>
      <c r="C19" s="283">
        <v>7</v>
      </c>
      <c r="D19" s="284">
        <v>5</v>
      </c>
      <c r="E19" s="285">
        <v>15</v>
      </c>
      <c r="F19" s="285">
        <v>18</v>
      </c>
      <c r="G19" s="285">
        <v>5</v>
      </c>
      <c r="H19" s="285">
        <v>3</v>
      </c>
      <c r="I19" s="286">
        <v>8</v>
      </c>
      <c r="J19" s="286">
        <v>13</v>
      </c>
      <c r="K19" s="285">
        <v>10</v>
      </c>
      <c r="L19" s="285">
        <v>3</v>
      </c>
      <c r="M19" s="286">
        <v>12</v>
      </c>
      <c r="N19" s="384">
        <v>3</v>
      </c>
      <c r="O19" s="285">
        <v>4</v>
      </c>
      <c r="P19" s="285">
        <v>2</v>
      </c>
      <c r="Q19" s="403">
        <v>15</v>
      </c>
      <c r="R19" s="287">
        <v>12</v>
      </c>
    </row>
    <row r="20" spans="2:18" ht="18" customHeight="1" x14ac:dyDescent="0.4">
      <c r="B20" s="277" t="s">
        <v>207</v>
      </c>
      <c r="C20" s="283">
        <v>80</v>
      </c>
      <c r="D20" s="284">
        <v>65</v>
      </c>
      <c r="E20" s="285">
        <v>74</v>
      </c>
      <c r="F20" s="285">
        <v>48</v>
      </c>
      <c r="G20" s="285">
        <v>73</v>
      </c>
      <c r="H20" s="285">
        <v>69</v>
      </c>
      <c r="I20" s="286">
        <v>60</v>
      </c>
      <c r="J20" s="286">
        <v>57</v>
      </c>
      <c r="K20" s="285">
        <v>72</v>
      </c>
      <c r="L20" s="285">
        <v>31</v>
      </c>
      <c r="M20" s="286">
        <v>49</v>
      </c>
      <c r="N20" s="384">
        <v>65</v>
      </c>
      <c r="O20" s="285">
        <v>76</v>
      </c>
      <c r="P20" s="285">
        <v>58</v>
      </c>
      <c r="Q20" s="403">
        <v>98</v>
      </c>
      <c r="R20" s="287">
        <v>57</v>
      </c>
    </row>
    <row r="21" spans="2:18" ht="18" customHeight="1" x14ac:dyDescent="0.4">
      <c r="B21" s="277" t="s">
        <v>208</v>
      </c>
      <c r="C21" s="283">
        <v>215</v>
      </c>
      <c r="D21" s="284">
        <v>273</v>
      </c>
      <c r="E21" s="285">
        <v>246</v>
      </c>
      <c r="F21" s="285">
        <v>258</v>
      </c>
      <c r="G21" s="285">
        <v>217</v>
      </c>
      <c r="H21" s="285">
        <v>276</v>
      </c>
      <c r="I21" s="286">
        <v>251</v>
      </c>
      <c r="J21" s="286">
        <v>292</v>
      </c>
      <c r="K21" s="285">
        <v>256</v>
      </c>
      <c r="L21" s="285">
        <v>305</v>
      </c>
      <c r="M21" s="286">
        <v>236</v>
      </c>
      <c r="N21" s="384">
        <v>294</v>
      </c>
      <c r="O21" s="285">
        <v>274</v>
      </c>
      <c r="P21" s="285">
        <v>230</v>
      </c>
      <c r="Q21" s="403">
        <v>209</v>
      </c>
      <c r="R21" s="287">
        <v>280</v>
      </c>
    </row>
    <row r="22" spans="2:18" ht="18" customHeight="1" x14ac:dyDescent="0.4">
      <c r="B22" s="277" t="s">
        <v>209</v>
      </c>
      <c r="C22" s="283">
        <v>5</v>
      </c>
      <c r="D22" s="284">
        <v>2</v>
      </c>
      <c r="E22" s="285">
        <v>2</v>
      </c>
      <c r="F22" s="288" t="s">
        <v>210</v>
      </c>
      <c r="G22" s="285">
        <v>3</v>
      </c>
      <c r="H22" s="288">
        <v>2</v>
      </c>
      <c r="I22" s="289">
        <v>0</v>
      </c>
      <c r="J22" s="289">
        <v>3</v>
      </c>
      <c r="K22" s="285">
        <v>2</v>
      </c>
      <c r="L22" s="288">
        <v>0</v>
      </c>
      <c r="M22" s="286">
        <v>2</v>
      </c>
      <c r="N22" s="385">
        <v>2</v>
      </c>
      <c r="O22" s="285">
        <v>2</v>
      </c>
      <c r="P22" s="288">
        <v>4</v>
      </c>
      <c r="Q22" s="403">
        <v>22</v>
      </c>
      <c r="R22" s="290">
        <v>6</v>
      </c>
    </row>
    <row r="23" spans="2:18" ht="18" customHeight="1" x14ac:dyDescent="0.4">
      <c r="B23" s="277" t="s">
        <v>211</v>
      </c>
      <c r="C23" s="283">
        <v>33</v>
      </c>
      <c r="D23" s="284">
        <v>43</v>
      </c>
      <c r="E23" s="285">
        <v>49</v>
      </c>
      <c r="F23" s="285">
        <v>45</v>
      </c>
      <c r="G23" s="285">
        <v>43</v>
      </c>
      <c r="H23" s="285">
        <v>53</v>
      </c>
      <c r="I23" s="286">
        <v>26</v>
      </c>
      <c r="J23" s="286">
        <v>28</v>
      </c>
      <c r="K23" s="285">
        <v>47</v>
      </c>
      <c r="L23" s="285">
        <v>40</v>
      </c>
      <c r="M23" s="286">
        <v>43</v>
      </c>
      <c r="N23" s="384">
        <v>32</v>
      </c>
      <c r="O23" s="285">
        <v>30</v>
      </c>
      <c r="P23" s="285">
        <v>37</v>
      </c>
      <c r="Q23" s="403">
        <v>40</v>
      </c>
      <c r="R23" s="287">
        <v>24</v>
      </c>
    </row>
    <row r="24" spans="2:18" ht="18" customHeight="1" x14ac:dyDescent="0.4">
      <c r="B24" s="277" t="s">
        <v>212</v>
      </c>
      <c r="C24" s="283">
        <v>39</v>
      </c>
      <c r="D24" s="284">
        <v>62</v>
      </c>
      <c r="E24" s="285">
        <v>47</v>
      </c>
      <c r="F24" s="285">
        <v>53</v>
      </c>
      <c r="G24" s="285">
        <v>47</v>
      </c>
      <c r="H24" s="285">
        <v>65</v>
      </c>
      <c r="I24" s="286">
        <v>49</v>
      </c>
      <c r="J24" s="286">
        <v>51</v>
      </c>
      <c r="K24" s="285">
        <v>48</v>
      </c>
      <c r="L24" s="285">
        <v>73</v>
      </c>
      <c r="M24" s="286">
        <v>79</v>
      </c>
      <c r="N24" s="384">
        <v>71</v>
      </c>
      <c r="O24" s="285">
        <v>60</v>
      </c>
      <c r="P24" s="285">
        <v>51</v>
      </c>
      <c r="Q24" s="403">
        <v>53</v>
      </c>
      <c r="R24" s="287">
        <v>63</v>
      </c>
    </row>
    <row r="25" spans="2:18" ht="18" customHeight="1" x14ac:dyDescent="0.4">
      <c r="B25" s="277" t="s">
        <v>213</v>
      </c>
      <c r="C25" s="283">
        <v>77</v>
      </c>
      <c r="D25" s="284">
        <v>103</v>
      </c>
      <c r="E25" s="285">
        <v>92</v>
      </c>
      <c r="F25" s="285">
        <v>75</v>
      </c>
      <c r="G25" s="285">
        <v>71</v>
      </c>
      <c r="H25" s="285">
        <v>77</v>
      </c>
      <c r="I25" s="286">
        <v>65</v>
      </c>
      <c r="J25" s="286">
        <v>102</v>
      </c>
      <c r="K25" s="285">
        <v>61</v>
      </c>
      <c r="L25" s="285">
        <v>62</v>
      </c>
      <c r="M25" s="286">
        <v>68</v>
      </c>
      <c r="N25" s="384">
        <v>106</v>
      </c>
      <c r="O25" s="285">
        <v>66</v>
      </c>
      <c r="P25" s="285">
        <v>103</v>
      </c>
      <c r="Q25" s="403">
        <v>80</v>
      </c>
      <c r="R25" s="287">
        <v>78</v>
      </c>
    </row>
    <row r="26" spans="2:18" ht="18" customHeight="1" x14ac:dyDescent="0.4">
      <c r="B26" s="277" t="s">
        <v>214</v>
      </c>
      <c r="C26" s="283">
        <v>35</v>
      </c>
      <c r="D26" s="284">
        <v>39</v>
      </c>
      <c r="E26" s="285">
        <v>30</v>
      </c>
      <c r="F26" s="285">
        <v>30</v>
      </c>
      <c r="G26" s="285">
        <v>38</v>
      </c>
      <c r="H26" s="285">
        <v>47</v>
      </c>
      <c r="I26" s="286">
        <v>34</v>
      </c>
      <c r="J26" s="286">
        <v>27</v>
      </c>
      <c r="K26" s="285">
        <v>34</v>
      </c>
      <c r="L26" s="285">
        <v>65</v>
      </c>
      <c r="M26" s="286">
        <v>26</v>
      </c>
      <c r="N26" s="384">
        <v>51</v>
      </c>
      <c r="O26" s="285">
        <v>44</v>
      </c>
      <c r="P26" s="285">
        <v>33</v>
      </c>
      <c r="Q26" s="403">
        <v>58</v>
      </c>
      <c r="R26" s="287">
        <v>26</v>
      </c>
    </row>
    <row r="27" spans="2:18" ht="18" customHeight="1" x14ac:dyDescent="0.4">
      <c r="B27" s="277" t="s">
        <v>215</v>
      </c>
      <c r="C27" s="291" t="s">
        <v>210</v>
      </c>
      <c r="D27" s="284">
        <v>2</v>
      </c>
      <c r="E27" s="288">
        <v>4</v>
      </c>
      <c r="F27" s="285">
        <v>2</v>
      </c>
      <c r="G27" s="288">
        <v>7</v>
      </c>
      <c r="H27" s="288" t="s">
        <v>210</v>
      </c>
      <c r="I27" s="289">
        <v>5</v>
      </c>
      <c r="J27" s="289">
        <v>3</v>
      </c>
      <c r="K27" s="288">
        <v>8</v>
      </c>
      <c r="L27" s="285">
        <v>2</v>
      </c>
      <c r="M27" s="289">
        <v>3</v>
      </c>
      <c r="N27" s="384">
        <v>7</v>
      </c>
      <c r="O27" s="288">
        <v>4</v>
      </c>
      <c r="P27" s="285">
        <v>3</v>
      </c>
      <c r="Q27" s="404">
        <v>12</v>
      </c>
      <c r="R27" s="287">
        <v>10</v>
      </c>
    </row>
    <row r="28" spans="2:18" ht="18" customHeight="1" x14ac:dyDescent="0.4">
      <c r="B28" s="277" t="s">
        <v>216</v>
      </c>
      <c r="C28" s="283">
        <v>5</v>
      </c>
      <c r="D28" s="284">
        <v>3</v>
      </c>
      <c r="E28" s="285">
        <v>8</v>
      </c>
      <c r="F28" s="285">
        <v>10</v>
      </c>
      <c r="G28" s="285">
        <v>8</v>
      </c>
      <c r="H28" s="285">
        <v>7</v>
      </c>
      <c r="I28" s="286">
        <v>11</v>
      </c>
      <c r="J28" s="286">
        <v>4</v>
      </c>
      <c r="K28" s="285">
        <v>7</v>
      </c>
      <c r="L28" s="285">
        <v>5</v>
      </c>
      <c r="M28" s="286">
        <v>10</v>
      </c>
      <c r="N28" s="384">
        <v>3</v>
      </c>
      <c r="O28" s="285">
        <v>5</v>
      </c>
      <c r="P28" s="285">
        <v>6</v>
      </c>
      <c r="Q28" s="403">
        <v>9</v>
      </c>
      <c r="R28" s="287">
        <v>8</v>
      </c>
    </row>
    <row r="29" spans="2:18" ht="18" customHeight="1" x14ac:dyDescent="0.4">
      <c r="B29" s="277" t="s">
        <v>217</v>
      </c>
      <c r="C29" s="291">
        <v>3</v>
      </c>
      <c r="D29" s="284">
        <v>4</v>
      </c>
      <c r="E29" s="288">
        <v>3</v>
      </c>
      <c r="F29" s="285">
        <v>4</v>
      </c>
      <c r="G29" s="288">
        <v>3</v>
      </c>
      <c r="H29" s="285">
        <v>5</v>
      </c>
      <c r="I29" s="286">
        <v>2</v>
      </c>
      <c r="J29" s="286">
        <v>3</v>
      </c>
      <c r="K29" s="288">
        <v>4</v>
      </c>
      <c r="L29" s="285">
        <v>1</v>
      </c>
      <c r="M29" s="289">
        <v>5</v>
      </c>
      <c r="N29" s="384">
        <v>1</v>
      </c>
      <c r="O29" s="288">
        <v>4</v>
      </c>
      <c r="P29" s="285">
        <v>5</v>
      </c>
      <c r="Q29" s="404">
        <v>12</v>
      </c>
      <c r="R29" s="287">
        <v>8</v>
      </c>
    </row>
    <row r="30" spans="2:18" ht="18" customHeight="1" x14ac:dyDescent="0.4">
      <c r="B30" s="277" t="s">
        <v>218</v>
      </c>
      <c r="C30" s="283">
        <v>36</v>
      </c>
      <c r="D30" s="284">
        <v>27</v>
      </c>
      <c r="E30" s="285">
        <v>31</v>
      </c>
      <c r="F30" s="285">
        <v>21</v>
      </c>
      <c r="G30" s="285">
        <v>26</v>
      </c>
      <c r="H30" s="285">
        <v>25</v>
      </c>
      <c r="I30" s="286">
        <v>42</v>
      </c>
      <c r="J30" s="286">
        <v>19</v>
      </c>
      <c r="K30" s="285">
        <v>33</v>
      </c>
      <c r="L30" s="285">
        <v>17</v>
      </c>
      <c r="M30" s="286">
        <v>35</v>
      </c>
      <c r="N30" s="384">
        <v>29</v>
      </c>
      <c r="O30" s="285">
        <v>24</v>
      </c>
      <c r="P30" s="285">
        <v>24</v>
      </c>
      <c r="Q30" s="403">
        <v>45</v>
      </c>
      <c r="R30" s="287">
        <v>29</v>
      </c>
    </row>
    <row r="31" spans="2:18" ht="18" customHeight="1" x14ac:dyDescent="0.4">
      <c r="B31" s="277" t="s">
        <v>219</v>
      </c>
      <c r="C31" s="283">
        <v>15</v>
      </c>
      <c r="D31" s="284">
        <v>24</v>
      </c>
      <c r="E31" s="285">
        <v>16</v>
      </c>
      <c r="F31" s="285">
        <v>13</v>
      </c>
      <c r="G31" s="285">
        <v>18</v>
      </c>
      <c r="H31" s="285">
        <v>22</v>
      </c>
      <c r="I31" s="286">
        <v>12</v>
      </c>
      <c r="J31" s="286">
        <v>19</v>
      </c>
      <c r="K31" s="285">
        <v>15</v>
      </c>
      <c r="L31" s="285">
        <v>21</v>
      </c>
      <c r="M31" s="286">
        <v>19</v>
      </c>
      <c r="N31" s="384">
        <v>12</v>
      </c>
      <c r="O31" s="285">
        <v>12</v>
      </c>
      <c r="P31" s="285">
        <v>14</v>
      </c>
      <c r="Q31" s="403">
        <v>9</v>
      </c>
      <c r="R31" s="287">
        <v>14</v>
      </c>
    </row>
    <row r="32" spans="2:18" ht="18" customHeight="1" x14ac:dyDescent="0.4">
      <c r="B32" s="277" t="s">
        <v>220</v>
      </c>
      <c r="C32" s="283">
        <v>7</v>
      </c>
      <c r="D32" s="284">
        <v>4</v>
      </c>
      <c r="E32" s="285">
        <v>4</v>
      </c>
      <c r="F32" s="285">
        <v>10</v>
      </c>
      <c r="G32" s="285">
        <v>6</v>
      </c>
      <c r="H32" s="285">
        <v>9</v>
      </c>
      <c r="I32" s="286">
        <v>2</v>
      </c>
      <c r="J32" s="286">
        <v>8</v>
      </c>
      <c r="K32" s="285">
        <v>6</v>
      </c>
      <c r="L32" s="285">
        <v>11</v>
      </c>
      <c r="M32" s="286">
        <v>4</v>
      </c>
      <c r="N32" s="384">
        <v>6</v>
      </c>
      <c r="O32" s="285">
        <v>4</v>
      </c>
      <c r="P32" s="285">
        <v>7</v>
      </c>
      <c r="Q32" s="403">
        <v>11</v>
      </c>
      <c r="R32" s="287">
        <v>4</v>
      </c>
    </row>
    <row r="33" spans="2:18" ht="18" customHeight="1" x14ac:dyDescent="0.4">
      <c r="B33" s="277" t="s">
        <v>221</v>
      </c>
      <c r="C33" s="283">
        <v>9</v>
      </c>
      <c r="D33" s="284">
        <v>5</v>
      </c>
      <c r="E33" s="285">
        <v>7</v>
      </c>
      <c r="F33" s="285">
        <v>16</v>
      </c>
      <c r="G33" s="285">
        <v>7</v>
      </c>
      <c r="H33" s="285">
        <v>7</v>
      </c>
      <c r="I33" s="286">
        <v>10</v>
      </c>
      <c r="J33" s="286">
        <v>7</v>
      </c>
      <c r="K33" s="285">
        <v>7</v>
      </c>
      <c r="L33" s="285">
        <v>21</v>
      </c>
      <c r="M33" s="286">
        <v>18</v>
      </c>
      <c r="N33" s="384">
        <v>6</v>
      </c>
      <c r="O33" s="285">
        <v>16</v>
      </c>
      <c r="P33" s="285">
        <v>4</v>
      </c>
      <c r="Q33" s="403">
        <v>13</v>
      </c>
      <c r="R33" s="287">
        <v>26</v>
      </c>
    </row>
    <row r="34" spans="2:18" ht="18" customHeight="1" x14ac:dyDescent="0.4">
      <c r="B34" s="277" t="s">
        <v>222</v>
      </c>
      <c r="C34" s="283">
        <v>91</v>
      </c>
      <c r="D34" s="284">
        <v>162</v>
      </c>
      <c r="E34" s="285">
        <v>57</v>
      </c>
      <c r="F34" s="285">
        <v>137</v>
      </c>
      <c r="G34" s="285">
        <v>87</v>
      </c>
      <c r="H34" s="285">
        <v>170</v>
      </c>
      <c r="I34" s="286">
        <v>76</v>
      </c>
      <c r="J34" s="286">
        <v>148</v>
      </c>
      <c r="K34" s="285">
        <v>71</v>
      </c>
      <c r="L34" s="285">
        <v>120</v>
      </c>
      <c r="M34" s="286">
        <v>88</v>
      </c>
      <c r="N34" s="384">
        <v>134</v>
      </c>
      <c r="O34" s="285">
        <v>66</v>
      </c>
      <c r="P34" s="285">
        <v>106</v>
      </c>
      <c r="Q34" s="403">
        <v>84</v>
      </c>
      <c r="R34" s="287">
        <v>130</v>
      </c>
    </row>
    <row r="35" spans="2:18" ht="18" customHeight="1" x14ac:dyDescent="0.4">
      <c r="B35" s="277" t="s">
        <v>223</v>
      </c>
      <c r="C35" s="283">
        <v>172</v>
      </c>
      <c r="D35" s="284">
        <v>239</v>
      </c>
      <c r="E35" s="285">
        <v>154</v>
      </c>
      <c r="F35" s="285">
        <v>195</v>
      </c>
      <c r="G35" s="285">
        <v>177</v>
      </c>
      <c r="H35" s="285">
        <v>203</v>
      </c>
      <c r="I35" s="286">
        <v>116</v>
      </c>
      <c r="J35" s="286">
        <v>178</v>
      </c>
      <c r="K35" s="285">
        <v>150</v>
      </c>
      <c r="L35" s="285">
        <v>113</v>
      </c>
      <c r="M35" s="286">
        <v>158</v>
      </c>
      <c r="N35" s="384">
        <v>222</v>
      </c>
      <c r="O35" s="285">
        <v>168</v>
      </c>
      <c r="P35" s="285">
        <v>139</v>
      </c>
      <c r="Q35" s="403">
        <v>120</v>
      </c>
      <c r="R35" s="287">
        <v>103</v>
      </c>
    </row>
    <row r="36" spans="2:18" ht="18" customHeight="1" x14ac:dyDescent="0.4">
      <c r="B36" s="277" t="s">
        <v>224</v>
      </c>
      <c r="C36" s="283">
        <v>10</v>
      </c>
      <c r="D36" s="284">
        <v>6</v>
      </c>
      <c r="E36" s="285">
        <v>8</v>
      </c>
      <c r="F36" s="285">
        <v>7</v>
      </c>
      <c r="G36" s="285">
        <v>16</v>
      </c>
      <c r="H36" s="285">
        <v>11</v>
      </c>
      <c r="I36" s="286">
        <v>18</v>
      </c>
      <c r="J36" s="286">
        <v>4</v>
      </c>
      <c r="K36" s="285">
        <v>11</v>
      </c>
      <c r="L36" s="285">
        <v>16</v>
      </c>
      <c r="M36" s="286">
        <v>8</v>
      </c>
      <c r="N36" s="384">
        <v>7</v>
      </c>
      <c r="O36" s="285">
        <v>20</v>
      </c>
      <c r="P36" s="285">
        <v>6</v>
      </c>
      <c r="Q36" s="403">
        <v>16</v>
      </c>
      <c r="R36" s="287">
        <v>2</v>
      </c>
    </row>
    <row r="37" spans="2:18" ht="18" customHeight="1" x14ac:dyDescent="0.4">
      <c r="B37" s="277" t="s">
        <v>225</v>
      </c>
      <c r="C37" s="283">
        <v>5</v>
      </c>
      <c r="D37" s="284">
        <v>7</v>
      </c>
      <c r="E37" s="285">
        <v>1</v>
      </c>
      <c r="F37" s="285">
        <v>7</v>
      </c>
      <c r="G37" s="285">
        <v>1</v>
      </c>
      <c r="H37" s="285">
        <v>4</v>
      </c>
      <c r="I37" s="286">
        <v>2</v>
      </c>
      <c r="J37" s="286">
        <v>0</v>
      </c>
      <c r="K37" s="285">
        <v>0</v>
      </c>
      <c r="L37" s="285">
        <v>3</v>
      </c>
      <c r="M37" s="286">
        <v>0</v>
      </c>
      <c r="N37" s="384">
        <v>0</v>
      </c>
      <c r="O37" s="285">
        <v>1</v>
      </c>
      <c r="P37" s="285">
        <v>3</v>
      </c>
      <c r="Q37" s="403">
        <v>3</v>
      </c>
      <c r="R37" s="287">
        <v>1</v>
      </c>
    </row>
    <row r="38" spans="2:18" ht="18" customHeight="1" x14ac:dyDescent="0.4">
      <c r="B38" s="277" t="s">
        <v>226</v>
      </c>
      <c r="C38" s="283">
        <v>2</v>
      </c>
      <c r="D38" s="292" t="s">
        <v>210</v>
      </c>
      <c r="E38" s="285">
        <v>5</v>
      </c>
      <c r="F38" s="288">
        <v>1</v>
      </c>
      <c r="G38" s="285">
        <v>5</v>
      </c>
      <c r="H38" s="288">
        <v>2</v>
      </c>
      <c r="I38" s="289">
        <v>0</v>
      </c>
      <c r="J38" s="289">
        <v>2</v>
      </c>
      <c r="K38" s="285">
        <v>3</v>
      </c>
      <c r="L38" s="288">
        <v>2</v>
      </c>
      <c r="M38" s="286">
        <v>2</v>
      </c>
      <c r="N38" s="385">
        <v>2</v>
      </c>
      <c r="O38" s="285">
        <v>4</v>
      </c>
      <c r="P38" s="288">
        <v>2</v>
      </c>
      <c r="Q38" s="403">
        <v>3</v>
      </c>
      <c r="R38" s="290">
        <v>4</v>
      </c>
    </row>
    <row r="39" spans="2:18" ht="18" customHeight="1" x14ac:dyDescent="0.4">
      <c r="B39" s="277" t="s">
        <v>227</v>
      </c>
      <c r="C39" s="283">
        <v>14</v>
      </c>
      <c r="D39" s="284">
        <v>15</v>
      </c>
      <c r="E39" s="285">
        <v>5</v>
      </c>
      <c r="F39" s="285">
        <v>12</v>
      </c>
      <c r="G39" s="285">
        <v>2</v>
      </c>
      <c r="H39" s="285">
        <v>22</v>
      </c>
      <c r="I39" s="286">
        <v>5</v>
      </c>
      <c r="J39" s="286">
        <v>3</v>
      </c>
      <c r="K39" s="285">
        <v>4</v>
      </c>
      <c r="L39" s="285">
        <v>7</v>
      </c>
      <c r="M39" s="286">
        <v>7</v>
      </c>
      <c r="N39" s="384">
        <v>5</v>
      </c>
      <c r="O39" s="285">
        <v>14</v>
      </c>
      <c r="P39" s="285">
        <v>6</v>
      </c>
      <c r="Q39" s="403">
        <v>5</v>
      </c>
      <c r="R39" s="287">
        <v>5</v>
      </c>
    </row>
    <row r="40" spans="2:18" ht="18" customHeight="1" x14ac:dyDescent="0.4">
      <c r="B40" s="277" t="s">
        <v>228</v>
      </c>
      <c r="C40" s="283">
        <v>1</v>
      </c>
      <c r="D40" s="284">
        <v>6</v>
      </c>
      <c r="E40" s="285">
        <v>6</v>
      </c>
      <c r="F40" s="285">
        <v>4</v>
      </c>
      <c r="G40" s="285">
        <v>9</v>
      </c>
      <c r="H40" s="288">
        <v>2</v>
      </c>
      <c r="I40" s="289">
        <v>9</v>
      </c>
      <c r="J40" s="289">
        <v>0</v>
      </c>
      <c r="K40" s="285">
        <v>8</v>
      </c>
      <c r="L40" s="288">
        <v>10</v>
      </c>
      <c r="M40" s="286">
        <v>6</v>
      </c>
      <c r="N40" s="385">
        <v>1</v>
      </c>
      <c r="O40" s="285">
        <v>6</v>
      </c>
      <c r="P40" s="288">
        <v>2</v>
      </c>
      <c r="Q40" s="403">
        <v>9</v>
      </c>
      <c r="R40" s="290">
        <v>4</v>
      </c>
    </row>
    <row r="41" spans="2:18" ht="18" customHeight="1" x14ac:dyDescent="0.4">
      <c r="B41" s="277" t="s">
        <v>229</v>
      </c>
      <c r="C41" s="283">
        <v>2</v>
      </c>
      <c r="D41" s="284">
        <v>6</v>
      </c>
      <c r="E41" s="285">
        <v>3</v>
      </c>
      <c r="F41" s="285">
        <v>6</v>
      </c>
      <c r="G41" s="285">
        <v>6</v>
      </c>
      <c r="H41" s="285">
        <v>4</v>
      </c>
      <c r="I41" s="286">
        <v>2</v>
      </c>
      <c r="J41" s="286">
        <v>7</v>
      </c>
      <c r="K41" s="285">
        <v>1</v>
      </c>
      <c r="L41" s="285">
        <v>0</v>
      </c>
      <c r="M41" s="286">
        <v>0</v>
      </c>
      <c r="N41" s="384">
        <v>3</v>
      </c>
      <c r="O41" s="285">
        <v>2</v>
      </c>
      <c r="P41" s="285">
        <v>6</v>
      </c>
      <c r="Q41" s="403">
        <v>0</v>
      </c>
      <c r="R41" s="287">
        <v>4</v>
      </c>
    </row>
    <row r="42" spans="2:18" ht="18" customHeight="1" x14ac:dyDescent="0.4">
      <c r="B42" s="277" t="s">
        <v>230</v>
      </c>
      <c r="C42" s="283">
        <v>7</v>
      </c>
      <c r="D42" s="284">
        <v>4</v>
      </c>
      <c r="E42" s="285">
        <v>7</v>
      </c>
      <c r="F42" s="285">
        <v>2</v>
      </c>
      <c r="G42" s="285">
        <v>3</v>
      </c>
      <c r="H42" s="285">
        <v>2</v>
      </c>
      <c r="I42" s="286">
        <v>4</v>
      </c>
      <c r="J42" s="286">
        <v>3</v>
      </c>
      <c r="K42" s="285">
        <v>8</v>
      </c>
      <c r="L42" s="285">
        <v>5</v>
      </c>
      <c r="M42" s="286">
        <v>5</v>
      </c>
      <c r="N42" s="384">
        <v>1</v>
      </c>
      <c r="O42" s="285">
        <v>0</v>
      </c>
      <c r="P42" s="285">
        <v>7</v>
      </c>
      <c r="Q42" s="403">
        <v>4</v>
      </c>
      <c r="R42" s="287">
        <v>8</v>
      </c>
    </row>
    <row r="43" spans="2:18" ht="18" customHeight="1" thickBot="1" x14ac:dyDescent="0.45">
      <c r="B43" s="293" t="s">
        <v>69</v>
      </c>
      <c r="C43" s="294">
        <v>18</v>
      </c>
      <c r="D43" s="295">
        <v>17</v>
      </c>
      <c r="E43" s="296">
        <v>22</v>
      </c>
      <c r="F43" s="296">
        <v>31</v>
      </c>
      <c r="G43" s="296">
        <v>28</v>
      </c>
      <c r="H43" s="296">
        <v>32</v>
      </c>
      <c r="I43" s="297">
        <v>17</v>
      </c>
      <c r="J43" s="297">
        <v>18</v>
      </c>
      <c r="K43" s="296">
        <v>22</v>
      </c>
      <c r="L43" s="296">
        <v>16</v>
      </c>
      <c r="M43" s="297">
        <v>29</v>
      </c>
      <c r="N43" s="386">
        <v>18</v>
      </c>
      <c r="O43" s="296">
        <v>32</v>
      </c>
      <c r="P43" s="296">
        <v>24</v>
      </c>
      <c r="Q43" s="405">
        <v>17</v>
      </c>
      <c r="R43" s="298">
        <v>23</v>
      </c>
    </row>
    <row r="44" spans="2:18" ht="29.25" customHeight="1" x14ac:dyDescent="0.4">
      <c r="B44" s="415" t="s">
        <v>231</v>
      </c>
    </row>
    <row r="45" spans="2:18" x14ac:dyDescent="0.4">
      <c r="B45" s="299"/>
    </row>
  </sheetData>
  <mergeCells count="10">
    <mergeCell ref="B2:R2"/>
    <mergeCell ref="B4:B5"/>
    <mergeCell ref="C4:D4"/>
    <mergeCell ref="E4:F4"/>
    <mergeCell ref="G4:H4"/>
    <mergeCell ref="I4:J4"/>
    <mergeCell ref="K4:L4"/>
    <mergeCell ref="M4:N4"/>
    <mergeCell ref="O4:P4"/>
    <mergeCell ref="Q4:R4"/>
  </mergeCells>
  <phoneticPr fontId="3"/>
  <pageMargins left="1.2986111111111112" right="0.35416666666666669" top="0.59027777777777779" bottom="0.59027777777777779" header="0.51180555555555551" footer="0.51180555555555551"/>
  <pageSetup paperSize="9" scale="85" firstPageNumber="42949631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6"/>
  <sheetViews>
    <sheetView showGridLines="0" tabSelected="1" topLeftCell="A10" zoomScale="70" zoomScaleNormal="70" zoomScaleSheetLayoutView="80" workbookViewId="0">
      <selection activeCell="M32" sqref="M32"/>
    </sheetView>
  </sheetViews>
  <sheetFormatPr defaultRowHeight="13.5" x14ac:dyDescent="0.4"/>
  <cols>
    <col min="1" max="1" width="9" style="419"/>
    <col min="2" max="9" width="12.125" style="300" customWidth="1"/>
    <col min="10" max="16384" width="9" style="419"/>
  </cols>
  <sheetData>
    <row r="2" spans="2:10" ht="21" x14ac:dyDescent="0.4">
      <c r="B2" s="336" t="s">
        <v>232</v>
      </c>
      <c r="C2" s="337"/>
      <c r="D2" s="338"/>
      <c r="E2" s="338"/>
      <c r="F2" s="338"/>
      <c r="G2" s="338"/>
      <c r="H2" s="338"/>
      <c r="I2" s="338"/>
    </row>
    <row r="3" spans="2:10" ht="19.5" customHeight="1" thickBot="1" x14ac:dyDescent="0.2">
      <c r="B3" s="339"/>
      <c r="C3" s="340"/>
      <c r="D3" s="340"/>
      <c r="E3" s="340"/>
      <c r="F3" s="517" t="s">
        <v>270</v>
      </c>
      <c r="G3" s="518"/>
      <c r="H3" s="518"/>
      <c r="I3" s="518"/>
      <c r="J3" s="47"/>
    </row>
    <row r="4" spans="2:10" ht="13.5" customHeight="1" x14ac:dyDescent="0.4">
      <c r="B4" s="341" t="s">
        <v>233</v>
      </c>
      <c r="C4" s="342" t="s">
        <v>234</v>
      </c>
      <c r="D4" s="343" t="s">
        <v>80</v>
      </c>
      <c r="E4" s="344" t="s">
        <v>81</v>
      </c>
      <c r="F4" s="345" t="s">
        <v>233</v>
      </c>
      <c r="G4" s="342" t="s">
        <v>234</v>
      </c>
      <c r="H4" s="343" t="s">
        <v>80</v>
      </c>
      <c r="I4" s="346" t="s">
        <v>81</v>
      </c>
    </row>
    <row r="5" spans="2:10" ht="14.25" x14ac:dyDescent="0.4">
      <c r="B5" s="347" t="s">
        <v>79</v>
      </c>
      <c r="C5" s="348">
        <f>SUM(C6,C12,C18,C24,C30,C36,C42,C48,C54,C60,G5,G11,G17,G23,G29,G35,G41,G47,G53,G59,G65)</f>
        <v>109629</v>
      </c>
      <c r="D5" s="348">
        <f>SUM(D6,D12,D18,D24,D30,D36,D42,D48,D54,D60,H5,H11,H17,H23,H29,H35,H41,H47,H53,H59,H65)</f>
        <v>53938</v>
      </c>
      <c r="E5" s="349">
        <f>SUM(E6,E12,E18,E24,E30,E36,E42,E48,E54,E60,I5,I11,I17,I23,I29,I35,I41,I47,I53,I59,I65)</f>
        <v>55691</v>
      </c>
      <c r="F5" s="350" t="s">
        <v>235</v>
      </c>
      <c r="G5" s="351">
        <f>SUM(G6:G10)</f>
        <v>9883</v>
      </c>
      <c r="H5" s="351">
        <f>SUM(H6:H10)</f>
        <v>5205</v>
      </c>
      <c r="I5" s="352">
        <f>SUM(I6:I10)</f>
        <v>4678</v>
      </c>
    </row>
    <row r="6" spans="2:10" x14ac:dyDescent="0.4">
      <c r="B6" s="353" t="s">
        <v>236</v>
      </c>
      <c r="C6" s="351">
        <f>SUM(C7,C8,C9,C10,C11)</f>
        <v>3334</v>
      </c>
      <c r="D6" s="351">
        <f>SUM(D7:D11)</f>
        <v>1705</v>
      </c>
      <c r="E6" s="354">
        <f>SUM(E7:E11)</f>
        <v>1629</v>
      </c>
      <c r="F6" s="355">
        <v>50</v>
      </c>
      <c r="G6" s="356">
        <v>1887</v>
      </c>
      <c r="H6" s="356">
        <v>966</v>
      </c>
      <c r="I6" s="357">
        <v>921</v>
      </c>
    </row>
    <row r="7" spans="2:10" ht="13.5" customHeight="1" x14ac:dyDescent="0.4">
      <c r="B7" s="358">
        <v>0</v>
      </c>
      <c r="C7" s="356">
        <v>645</v>
      </c>
      <c r="D7" s="356">
        <v>333</v>
      </c>
      <c r="E7" s="359">
        <v>312</v>
      </c>
      <c r="F7" s="355">
        <v>51</v>
      </c>
      <c r="G7" s="356">
        <v>2062</v>
      </c>
      <c r="H7" s="356">
        <v>1068</v>
      </c>
      <c r="I7" s="357">
        <v>994</v>
      </c>
    </row>
    <row r="8" spans="2:10" ht="13.5" customHeight="1" x14ac:dyDescent="0.4">
      <c r="B8" s="358">
        <v>1</v>
      </c>
      <c r="C8" s="356">
        <v>609</v>
      </c>
      <c r="D8" s="356">
        <v>315</v>
      </c>
      <c r="E8" s="359">
        <v>294</v>
      </c>
      <c r="F8" s="355">
        <v>52</v>
      </c>
      <c r="G8" s="356">
        <v>1989</v>
      </c>
      <c r="H8" s="356">
        <v>1054</v>
      </c>
      <c r="I8" s="357">
        <v>935</v>
      </c>
    </row>
    <row r="9" spans="2:10" ht="13.5" customHeight="1" x14ac:dyDescent="0.4">
      <c r="B9" s="358">
        <v>2</v>
      </c>
      <c r="C9" s="356">
        <v>680</v>
      </c>
      <c r="D9" s="356">
        <v>356</v>
      </c>
      <c r="E9" s="359">
        <v>324</v>
      </c>
      <c r="F9" s="355">
        <v>53</v>
      </c>
      <c r="G9" s="356">
        <v>2008</v>
      </c>
      <c r="H9" s="356">
        <v>1101</v>
      </c>
      <c r="I9" s="357">
        <v>907</v>
      </c>
    </row>
    <row r="10" spans="2:10" ht="13.5" customHeight="1" x14ac:dyDescent="0.4">
      <c r="B10" s="358">
        <v>3</v>
      </c>
      <c r="C10" s="356">
        <v>667</v>
      </c>
      <c r="D10" s="356">
        <v>315</v>
      </c>
      <c r="E10" s="359">
        <v>352</v>
      </c>
      <c r="F10" s="355">
        <v>54</v>
      </c>
      <c r="G10" s="356">
        <v>1937</v>
      </c>
      <c r="H10" s="356">
        <v>1016</v>
      </c>
      <c r="I10" s="357">
        <v>921</v>
      </c>
    </row>
    <row r="11" spans="2:10" ht="13.5" customHeight="1" x14ac:dyDescent="0.4">
      <c r="B11" s="358">
        <v>4</v>
      </c>
      <c r="C11" s="356">
        <v>733</v>
      </c>
      <c r="D11" s="356">
        <v>386</v>
      </c>
      <c r="E11" s="359">
        <v>347</v>
      </c>
      <c r="F11" s="350" t="s">
        <v>237</v>
      </c>
      <c r="G11" s="351">
        <f>SUM(G12:G16)</f>
        <v>7845</v>
      </c>
      <c r="H11" s="351">
        <f>SUM(H12:H16)</f>
        <v>4094</v>
      </c>
      <c r="I11" s="352">
        <f>SUM(I12:I16)</f>
        <v>3751</v>
      </c>
    </row>
    <row r="12" spans="2:10" ht="13.5" customHeight="1" x14ac:dyDescent="0.4">
      <c r="B12" s="353" t="s">
        <v>238</v>
      </c>
      <c r="C12" s="351">
        <f>SUM(C13:C17)</f>
        <v>3858</v>
      </c>
      <c r="D12" s="351">
        <f>SUM(D13:D17)</f>
        <v>1907</v>
      </c>
      <c r="E12" s="354">
        <f>SUM(E13:E17)</f>
        <v>1951</v>
      </c>
      <c r="F12" s="355">
        <v>55</v>
      </c>
      <c r="G12" s="356">
        <v>1773</v>
      </c>
      <c r="H12" s="356">
        <v>948</v>
      </c>
      <c r="I12" s="357">
        <v>825</v>
      </c>
    </row>
    <row r="13" spans="2:10" ht="13.5" customHeight="1" x14ac:dyDescent="0.4">
      <c r="B13" s="358">
        <v>5</v>
      </c>
      <c r="C13" s="356">
        <v>691</v>
      </c>
      <c r="D13" s="356">
        <v>327</v>
      </c>
      <c r="E13" s="359">
        <v>364</v>
      </c>
      <c r="F13" s="355">
        <v>56</v>
      </c>
      <c r="G13" s="356">
        <v>1652</v>
      </c>
      <c r="H13" s="356">
        <v>863</v>
      </c>
      <c r="I13" s="357">
        <v>789</v>
      </c>
    </row>
    <row r="14" spans="2:10" ht="13.5" customHeight="1" x14ac:dyDescent="0.4">
      <c r="B14" s="358">
        <v>6</v>
      </c>
      <c r="C14" s="356">
        <v>763</v>
      </c>
      <c r="D14" s="356">
        <v>360</v>
      </c>
      <c r="E14" s="359">
        <v>403</v>
      </c>
      <c r="F14" s="355">
        <v>57</v>
      </c>
      <c r="G14" s="356">
        <v>1664</v>
      </c>
      <c r="H14" s="356">
        <v>861</v>
      </c>
      <c r="I14" s="357">
        <v>803</v>
      </c>
    </row>
    <row r="15" spans="2:10" ht="13.5" customHeight="1" x14ac:dyDescent="0.4">
      <c r="B15" s="358">
        <v>7</v>
      </c>
      <c r="C15" s="356">
        <v>769</v>
      </c>
      <c r="D15" s="356">
        <v>387</v>
      </c>
      <c r="E15" s="359">
        <v>382</v>
      </c>
      <c r="F15" s="355">
        <v>58</v>
      </c>
      <c r="G15" s="356">
        <v>1237</v>
      </c>
      <c r="H15" s="356">
        <v>637</v>
      </c>
      <c r="I15" s="357">
        <v>600</v>
      </c>
    </row>
    <row r="16" spans="2:10" ht="13.5" customHeight="1" x14ac:dyDescent="0.4">
      <c r="B16" s="358">
        <v>8</v>
      </c>
      <c r="C16" s="356">
        <v>786</v>
      </c>
      <c r="D16" s="356">
        <v>400</v>
      </c>
      <c r="E16" s="359">
        <v>386</v>
      </c>
      <c r="F16" s="355">
        <v>59</v>
      </c>
      <c r="G16" s="356">
        <v>1519</v>
      </c>
      <c r="H16" s="356">
        <v>785</v>
      </c>
      <c r="I16" s="357">
        <v>734</v>
      </c>
    </row>
    <row r="17" spans="2:9" ht="13.5" customHeight="1" x14ac:dyDescent="0.4">
      <c r="B17" s="358">
        <v>9</v>
      </c>
      <c r="C17" s="356">
        <v>849</v>
      </c>
      <c r="D17" s="356">
        <v>433</v>
      </c>
      <c r="E17" s="359">
        <v>416</v>
      </c>
      <c r="F17" s="350" t="s">
        <v>239</v>
      </c>
      <c r="G17" s="351">
        <f>SUM(G18:G22)</f>
        <v>6181</v>
      </c>
      <c r="H17" s="351">
        <f>SUM(H18:H22)</f>
        <v>3155</v>
      </c>
      <c r="I17" s="352">
        <f>SUM(I18:I22)</f>
        <v>3026</v>
      </c>
    </row>
    <row r="18" spans="2:9" ht="13.5" customHeight="1" x14ac:dyDescent="0.4">
      <c r="B18" s="353" t="s">
        <v>240</v>
      </c>
      <c r="C18" s="351">
        <f>SUM(C19:C23)</f>
        <v>4569</v>
      </c>
      <c r="D18" s="351">
        <f>SUM(D19:D23)</f>
        <v>2386</v>
      </c>
      <c r="E18" s="354">
        <f>SUM(E19:E23)</f>
        <v>2183</v>
      </c>
      <c r="F18" s="355">
        <v>60</v>
      </c>
      <c r="G18" s="356">
        <v>1323</v>
      </c>
      <c r="H18" s="356">
        <v>686</v>
      </c>
      <c r="I18" s="357">
        <v>637</v>
      </c>
    </row>
    <row r="19" spans="2:9" ht="13.5" customHeight="1" x14ac:dyDescent="0.4">
      <c r="B19" s="358">
        <v>10</v>
      </c>
      <c r="C19" s="356">
        <v>876</v>
      </c>
      <c r="D19" s="356">
        <v>458</v>
      </c>
      <c r="E19" s="359">
        <v>418</v>
      </c>
      <c r="F19" s="355">
        <v>61</v>
      </c>
      <c r="G19" s="356">
        <v>1334</v>
      </c>
      <c r="H19" s="356">
        <v>710</v>
      </c>
      <c r="I19" s="357">
        <v>624</v>
      </c>
    </row>
    <row r="20" spans="2:9" ht="13.5" customHeight="1" x14ac:dyDescent="0.4">
      <c r="B20" s="358">
        <v>11</v>
      </c>
      <c r="C20" s="356">
        <v>873</v>
      </c>
      <c r="D20" s="356">
        <v>433</v>
      </c>
      <c r="E20" s="359">
        <v>440</v>
      </c>
      <c r="F20" s="355">
        <v>62</v>
      </c>
      <c r="G20" s="356">
        <v>1160</v>
      </c>
      <c r="H20" s="356">
        <v>594</v>
      </c>
      <c r="I20" s="357">
        <v>566</v>
      </c>
    </row>
    <row r="21" spans="2:9" ht="13.5" customHeight="1" x14ac:dyDescent="0.4">
      <c r="B21" s="358">
        <v>12</v>
      </c>
      <c r="C21" s="356">
        <v>902</v>
      </c>
      <c r="D21" s="356">
        <v>515</v>
      </c>
      <c r="E21" s="359">
        <v>387</v>
      </c>
      <c r="F21" s="355">
        <v>63</v>
      </c>
      <c r="G21" s="356">
        <v>1214</v>
      </c>
      <c r="H21" s="356">
        <v>613</v>
      </c>
      <c r="I21" s="357">
        <v>601</v>
      </c>
    </row>
    <row r="22" spans="2:9" ht="13.5" customHeight="1" x14ac:dyDescent="0.4">
      <c r="B22" s="358">
        <v>13</v>
      </c>
      <c r="C22" s="356">
        <v>935</v>
      </c>
      <c r="D22" s="356">
        <v>487</v>
      </c>
      <c r="E22" s="359">
        <v>448</v>
      </c>
      <c r="F22" s="355">
        <v>64</v>
      </c>
      <c r="G22" s="356">
        <v>1150</v>
      </c>
      <c r="H22" s="356">
        <v>552</v>
      </c>
      <c r="I22" s="357">
        <v>598</v>
      </c>
    </row>
    <row r="23" spans="2:9" ht="13.5" customHeight="1" x14ac:dyDescent="0.4">
      <c r="B23" s="358">
        <v>14</v>
      </c>
      <c r="C23" s="356">
        <v>983</v>
      </c>
      <c r="D23" s="356">
        <v>493</v>
      </c>
      <c r="E23" s="359">
        <v>490</v>
      </c>
      <c r="F23" s="350" t="s">
        <v>241</v>
      </c>
      <c r="G23" s="351">
        <f>SUM(G24:G28)</f>
        <v>5538</v>
      </c>
      <c r="H23" s="351">
        <f>SUM(H24:H28)</f>
        <v>2723</v>
      </c>
      <c r="I23" s="352">
        <f>SUM(I24:I28)</f>
        <v>2815</v>
      </c>
    </row>
    <row r="24" spans="2:9" ht="13.5" customHeight="1" x14ac:dyDescent="0.4">
      <c r="B24" s="353" t="s">
        <v>242</v>
      </c>
      <c r="C24" s="351">
        <f>SUM(C25:C29)</f>
        <v>4837</v>
      </c>
      <c r="D24" s="351">
        <f>SUM(D25:D29)</f>
        <v>2436</v>
      </c>
      <c r="E24" s="354">
        <f>SUM(E25:E29)</f>
        <v>2401</v>
      </c>
      <c r="F24" s="355">
        <v>65</v>
      </c>
      <c r="G24" s="356">
        <v>1113</v>
      </c>
      <c r="H24" s="356">
        <v>560</v>
      </c>
      <c r="I24" s="357">
        <v>553</v>
      </c>
    </row>
    <row r="25" spans="2:9" ht="13.5" customHeight="1" x14ac:dyDescent="0.4">
      <c r="B25" s="358">
        <v>15</v>
      </c>
      <c r="C25" s="356">
        <v>975</v>
      </c>
      <c r="D25" s="356">
        <v>471</v>
      </c>
      <c r="E25" s="359">
        <v>504</v>
      </c>
      <c r="F25" s="355">
        <v>66</v>
      </c>
      <c r="G25" s="356">
        <v>1059</v>
      </c>
      <c r="H25" s="356">
        <v>548</v>
      </c>
      <c r="I25" s="357">
        <v>511</v>
      </c>
    </row>
    <row r="26" spans="2:9" ht="13.5" customHeight="1" x14ac:dyDescent="0.4">
      <c r="B26" s="358">
        <v>16</v>
      </c>
      <c r="C26" s="356">
        <v>971</v>
      </c>
      <c r="D26" s="356">
        <v>443</v>
      </c>
      <c r="E26" s="359">
        <v>528</v>
      </c>
      <c r="F26" s="355">
        <v>67</v>
      </c>
      <c r="G26" s="356">
        <v>1042</v>
      </c>
      <c r="H26" s="356">
        <v>498</v>
      </c>
      <c r="I26" s="357">
        <v>544</v>
      </c>
    </row>
    <row r="27" spans="2:9" ht="13.5" customHeight="1" x14ac:dyDescent="0.4">
      <c r="B27" s="358">
        <v>17</v>
      </c>
      <c r="C27" s="356">
        <v>926</v>
      </c>
      <c r="D27" s="356">
        <v>468</v>
      </c>
      <c r="E27" s="359">
        <v>458</v>
      </c>
      <c r="F27" s="355">
        <v>68</v>
      </c>
      <c r="G27" s="356">
        <v>1137</v>
      </c>
      <c r="H27" s="356">
        <v>570</v>
      </c>
      <c r="I27" s="357">
        <v>567</v>
      </c>
    </row>
    <row r="28" spans="2:9" ht="13.5" customHeight="1" x14ac:dyDescent="0.4">
      <c r="B28" s="358">
        <v>18</v>
      </c>
      <c r="C28" s="356">
        <v>986</v>
      </c>
      <c r="D28" s="356">
        <v>507</v>
      </c>
      <c r="E28" s="359">
        <v>479</v>
      </c>
      <c r="F28" s="355">
        <v>69</v>
      </c>
      <c r="G28" s="356">
        <v>1187</v>
      </c>
      <c r="H28" s="356">
        <v>547</v>
      </c>
      <c r="I28" s="357">
        <v>640</v>
      </c>
    </row>
    <row r="29" spans="2:9" ht="13.5" customHeight="1" x14ac:dyDescent="0.4">
      <c r="B29" s="358">
        <v>19</v>
      </c>
      <c r="C29" s="356">
        <v>979</v>
      </c>
      <c r="D29" s="356">
        <v>547</v>
      </c>
      <c r="E29" s="359">
        <v>432</v>
      </c>
      <c r="F29" s="350" t="s">
        <v>243</v>
      </c>
      <c r="G29" s="351">
        <f>SUM(G30:G34)</f>
        <v>6831</v>
      </c>
      <c r="H29" s="351">
        <f>SUM(H30:H34)</f>
        <v>3093</v>
      </c>
      <c r="I29" s="352">
        <f>SUM(I30:I34)</f>
        <v>3738</v>
      </c>
    </row>
    <row r="30" spans="2:9" ht="13.5" customHeight="1" x14ac:dyDescent="0.4">
      <c r="B30" s="353" t="s">
        <v>244</v>
      </c>
      <c r="C30" s="351">
        <f>SUM(C31:C35)</f>
        <v>5546</v>
      </c>
      <c r="D30" s="351">
        <f>SUM(D31:D35)</f>
        <v>2743</v>
      </c>
      <c r="E30" s="354">
        <f>SUM(E31:E35)</f>
        <v>2803</v>
      </c>
      <c r="F30" s="355">
        <v>70</v>
      </c>
      <c r="G30" s="356">
        <v>1192</v>
      </c>
      <c r="H30" s="356">
        <v>559</v>
      </c>
      <c r="I30" s="357">
        <v>633</v>
      </c>
    </row>
    <row r="31" spans="2:9" ht="13.5" customHeight="1" x14ac:dyDescent="0.4">
      <c r="B31" s="358">
        <v>20</v>
      </c>
      <c r="C31" s="356">
        <v>985</v>
      </c>
      <c r="D31" s="356">
        <v>493</v>
      </c>
      <c r="E31" s="359">
        <v>492</v>
      </c>
      <c r="F31" s="355">
        <v>71</v>
      </c>
      <c r="G31" s="356">
        <v>1263</v>
      </c>
      <c r="H31" s="356">
        <v>579</v>
      </c>
      <c r="I31" s="357">
        <v>684</v>
      </c>
    </row>
    <row r="32" spans="2:9" ht="13.5" customHeight="1" x14ac:dyDescent="0.4">
      <c r="B32" s="358">
        <v>21</v>
      </c>
      <c r="C32" s="356">
        <v>1094</v>
      </c>
      <c r="D32" s="356">
        <v>582</v>
      </c>
      <c r="E32" s="359">
        <v>512</v>
      </c>
      <c r="F32" s="355">
        <v>72</v>
      </c>
      <c r="G32" s="356">
        <v>1392</v>
      </c>
      <c r="H32" s="356">
        <v>610</v>
      </c>
      <c r="I32" s="357">
        <v>782</v>
      </c>
    </row>
    <row r="33" spans="2:9" ht="13.5" customHeight="1" x14ac:dyDescent="0.4">
      <c r="B33" s="358">
        <v>22</v>
      </c>
      <c r="C33" s="356">
        <v>1105</v>
      </c>
      <c r="D33" s="356">
        <v>530</v>
      </c>
      <c r="E33" s="359">
        <v>575</v>
      </c>
      <c r="F33" s="355">
        <v>73</v>
      </c>
      <c r="G33" s="356">
        <v>1404</v>
      </c>
      <c r="H33" s="356">
        <v>625</v>
      </c>
      <c r="I33" s="357">
        <v>779</v>
      </c>
    </row>
    <row r="34" spans="2:9" ht="13.5" customHeight="1" x14ac:dyDescent="0.4">
      <c r="B34" s="358">
        <v>23</v>
      </c>
      <c r="C34" s="356">
        <v>1163</v>
      </c>
      <c r="D34" s="356">
        <v>569</v>
      </c>
      <c r="E34" s="359">
        <v>594</v>
      </c>
      <c r="F34" s="355">
        <v>74</v>
      </c>
      <c r="G34" s="356">
        <v>1580</v>
      </c>
      <c r="H34" s="356">
        <v>720</v>
      </c>
      <c r="I34" s="357">
        <v>860</v>
      </c>
    </row>
    <row r="35" spans="2:9" ht="13.5" customHeight="1" x14ac:dyDescent="0.4">
      <c r="B35" s="360">
        <v>24</v>
      </c>
      <c r="C35" s="356">
        <v>1199</v>
      </c>
      <c r="D35" s="356">
        <v>569</v>
      </c>
      <c r="E35" s="359">
        <v>630</v>
      </c>
      <c r="F35" s="350" t="s">
        <v>245</v>
      </c>
      <c r="G35" s="351">
        <f>SUM(G36:G40)</f>
        <v>7651</v>
      </c>
      <c r="H35" s="351">
        <f>SUM(H36:H40)</f>
        <v>3375</v>
      </c>
      <c r="I35" s="352">
        <f>SUM(I36:I40)</f>
        <v>4276</v>
      </c>
    </row>
    <row r="36" spans="2:9" ht="13.5" customHeight="1" x14ac:dyDescent="0.4">
      <c r="B36" s="361" t="s">
        <v>246</v>
      </c>
      <c r="C36" s="362">
        <f>SUM(C37:C41)</f>
        <v>5773</v>
      </c>
      <c r="D36" s="351">
        <f>SUM(D37:D41)</f>
        <v>2836</v>
      </c>
      <c r="E36" s="362">
        <f>SUM(E37,E38,E39,E40,E41)</f>
        <v>2937</v>
      </c>
      <c r="F36" s="355">
        <v>75</v>
      </c>
      <c r="G36" s="356">
        <v>1718</v>
      </c>
      <c r="H36" s="356">
        <v>776</v>
      </c>
      <c r="I36" s="357">
        <v>942</v>
      </c>
    </row>
    <row r="37" spans="2:9" ht="13.5" customHeight="1" x14ac:dyDescent="0.4">
      <c r="B37" s="358">
        <v>25</v>
      </c>
      <c r="C37" s="356">
        <v>1175</v>
      </c>
      <c r="D37" s="356">
        <v>582</v>
      </c>
      <c r="E37" s="359">
        <v>593</v>
      </c>
      <c r="F37" s="355">
        <v>76</v>
      </c>
      <c r="G37" s="356">
        <v>1812</v>
      </c>
      <c r="H37" s="356">
        <v>818</v>
      </c>
      <c r="I37" s="357">
        <v>994</v>
      </c>
    </row>
    <row r="38" spans="2:9" ht="13.5" customHeight="1" x14ac:dyDescent="0.4">
      <c r="B38" s="358">
        <v>26</v>
      </c>
      <c r="C38" s="356">
        <v>1124</v>
      </c>
      <c r="D38" s="356">
        <v>558</v>
      </c>
      <c r="E38" s="359">
        <v>566</v>
      </c>
      <c r="F38" s="355">
        <v>77</v>
      </c>
      <c r="G38" s="356">
        <v>1734</v>
      </c>
      <c r="H38" s="356">
        <v>788</v>
      </c>
      <c r="I38" s="357">
        <v>946</v>
      </c>
    </row>
    <row r="39" spans="2:9" ht="13.5" customHeight="1" x14ac:dyDescent="0.4">
      <c r="B39" s="358">
        <v>27</v>
      </c>
      <c r="C39" s="356">
        <v>1174</v>
      </c>
      <c r="D39" s="356">
        <v>547</v>
      </c>
      <c r="E39" s="359">
        <v>627</v>
      </c>
      <c r="F39" s="355">
        <v>78</v>
      </c>
      <c r="G39" s="356">
        <v>1145</v>
      </c>
      <c r="H39" s="356">
        <v>490</v>
      </c>
      <c r="I39" s="357">
        <v>655</v>
      </c>
    </row>
    <row r="40" spans="2:9" ht="13.5" customHeight="1" x14ac:dyDescent="0.4">
      <c r="B40" s="358">
        <v>28</v>
      </c>
      <c r="C40" s="356">
        <v>1121</v>
      </c>
      <c r="D40" s="356">
        <v>555</v>
      </c>
      <c r="E40" s="359">
        <v>566</v>
      </c>
      <c r="F40" s="355">
        <v>79</v>
      </c>
      <c r="G40" s="356">
        <v>1242</v>
      </c>
      <c r="H40" s="356">
        <v>503</v>
      </c>
      <c r="I40" s="357">
        <v>739</v>
      </c>
    </row>
    <row r="41" spans="2:9" ht="13.5" customHeight="1" x14ac:dyDescent="0.4">
      <c r="B41" s="358">
        <v>29</v>
      </c>
      <c r="C41" s="356">
        <v>1179</v>
      </c>
      <c r="D41" s="356">
        <v>594</v>
      </c>
      <c r="E41" s="359">
        <v>585</v>
      </c>
      <c r="F41" s="350" t="s">
        <v>247</v>
      </c>
      <c r="G41" s="351">
        <f>SUM(G42:G46)</f>
        <v>6183</v>
      </c>
      <c r="H41" s="351">
        <f>SUM(H42:H46)</f>
        <v>2683</v>
      </c>
      <c r="I41" s="352">
        <f>SUM(I42:I46)</f>
        <v>3500</v>
      </c>
    </row>
    <row r="42" spans="2:9" ht="13.5" customHeight="1" x14ac:dyDescent="0.4">
      <c r="B42" s="353" t="s">
        <v>248</v>
      </c>
      <c r="C42" s="351">
        <f>SUM(C43:C47)</f>
        <v>5676</v>
      </c>
      <c r="D42" s="351">
        <f>SUM(D43:D47)</f>
        <v>2909</v>
      </c>
      <c r="E42" s="354">
        <f>SUM(E43:E47)</f>
        <v>2767</v>
      </c>
      <c r="F42" s="355">
        <v>80</v>
      </c>
      <c r="G42" s="356">
        <v>1369</v>
      </c>
      <c r="H42" s="356">
        <v>605</v>
      </c>
      <c r="I42" s="357">
        <v>764</v>
      </c>
    </row>
    <row r="43" spans="2:9" ht="13.5" customHeight="1" x14ac:dyDescent="0.4">
      <c r="B43" s="358">
        <v>30</v>
      </c>
      <c r="C43" s="356">
        <v>1140</v>
      </c>
      <c r="D43" s="356">
        <v>561</v>
      </c>
      <c r="E43" s="359">
        <v>579</v>
      </c>
      <c r="F43" s="355">
        <v>81</v>
      </c>
      <c r="G43" s="356">
        <v>1354</v>
      </c>
      <c r="H43" s="356">
        <v>560</v>
      </c>
      <c r="I43" s="357">
        <v>794</v>
      </c>
    </row>
    <row r="44" spans="2:9" ht="13.5" customHeight="1" x14ac:dyDescent="0.4">
      <c r="B44" s="358">
        <v>31</v>
      </c>
      <c r="C44" s="356">
        <v>1134</v>
      </c>
      <c r="D44" s="356">
        <v>584</v>
      </c>
      <c r="E44" s="359">
        <v>550</v>
      </c>
      <c r="F44" s="355">
        <v>82</v>
      </c>
      <c r="G44" s="356">
        <v>1261</v>
      </c>
      <c r="H44" s="356">
        <v>539</v>
      </c>
      <c r="I44" s="357">
        <v>722</v>
      </c>
    </row>
    <row r="45" spans="2:9" ht="13.5" customHeight="1" x14ac:dyDescent="0.4">
      <c r="B45" s="358">
        <v>32</v>
      </c>
      <c r="C45" s="356">
        <v>1155</v>
      </c>
      <c r="D45" s="356">
        <v>608</v>
      </c>
      <c r="E45" s="359">
        <v>547</v>
      </c>
      <c r="F45" s="355">
        <v>83</v>
      </c>
      <c r="G45" s="356">
        <v>1164</v>
      </c>
      <c r="H45" s="356">
        <v>528</v>
      </c>
      <c r="I45" s="357">
        <v>636</v>
      </c>
    </row>
    <row r="46" spans="2:9" ht="13.5" customHeight="1" x14ac:dyDescent="0.4">
      <c r="B46" s="358">
        <v>33</v>
      </c>
      <c r="C46" s="356">
        <v>1159</v>
      </c>
      <c r="D46" s="356">
        <v>610</v>
      </c>
      <c r="E46" s="359">
        <v>549</v>
      </c>
      <c r="F46" s="355">
        <v>84</v>
      </c>
      <c r="G46" s="356">
        <v>1035</v>
      </c>
      <c r="H46" s="356">
        <v>451</v>
      </c>
      <c r="I46" s="357">
        <v>584</v>
      </c>
    </row>
    <row r="47" spans="2:9" ht="13.5" customHeight="1" x14ac:dyDescent="0.4">
      <c r="B47" s="358">
        <v>34</v>
      </c>
      <c r="C47" s="356">
        <v>1088</v>
      </c>
      <c r="D47" s="356">
        <v>546</v>
      </c>
      <c r="E47" s="359">
        <v>542</v>
      </c>
      <c r="F47" s="350" t="s">
        <v>249</v>
      </c>
      <c r="G47" s="351">
        <f>SUM(G48:G52)</f>
        <v>3352</v>
      </c>
      <c r="H47" s="351">
        <f>SUM(H48:H52)</f>
        <v>1385</v>
      </c>
      <c r="I47" s="352">
        <f>SUM(I48:I52)</f>
        <v>1967</v>
      </c>
    </row>
    <row r="48" spans="2:9" ht="13.5" customHeight="1" x14ac:dyDescent="0.4">
      <c r="B48" s="353" t="s">
        <v>250</v>
      </c>
      <c r="C48" s="351">
        <f>SUM(C49:C53)</f>
        <v>6004</v>
      </c>
      <c r="D48" s="351">
        <f>SUM(D49:D53)</f>
        <v>3126</v>
      </c>
      <c r="E48" s="354">
        <f>SUM(E49:E53)</f>
        <v>2878</v>
      </c>
      <c r="F48" s="355">
        <v>85</v>
      </c>
      <c r="G48" s="356">
        <v>821</v>
      </c>
      <c r="H48" s="356">
        <v>356</v>
      </c>
      <c r="I48" s="357">
        <v>465</v>
      </c>
    </row>
    <row r="49" spans="2:9" ht="13.5" customHeight="1" x14ac:dyDescent="0.4">
      <c r="B49" s="358">
        <v>35</v>
      </c>
      <c r="C49" s="356">
        <v>1132</v>
      </c>
      <c r="D49" s="356">
        <v>579</v>
      </c>
      <c r="E49" s="359">
        <v>553</v>
      </c>
      <c r="F49" s="355">
        <v>86</v>
      </c>
      <c r="G49" s="356">
        <v>783</v>
      </c>
      <c r="H49" s="356">
        <v>338</v>
      </c>
      <c r="I49" s="357">
        <v>445</v>
      </c>
    </row>
    <row r="50" spans="2:9" ht="13.5" customHeight="1" x14ac:dyDescent="0.4">
      <c r="B50" s="358">
        <v>36</v>
      </c>
      <c r="C50" s="356">
        <v>1170</v>
      </c>
      <c r="D50" s="356">
        <v>600</v>
      </c>
      <c r="E50" s="359">
        <v>570</v>
      </c>
      <c r="F50" s="355">
        <v>87</v>
      </c>
      <c r="G50" s="356">
        <v>701</v>
      </c>
      <c r="H50" s="356">
        <v>290</v>
      </c>
      <c r="I50" s="357">
        <v>411</v>
      </c>
    </row>
    <row r="51" spans="2:9" ht="13.5" customHeight="1" x14ac:dyDescent="0.4">
      <c r="B51" s="358">
        <v>37</v>
      </c>
      <c r="C51" s="356">
        <v>1209</v>
      </c>
      <c r="D51" s="356">
        <v>628</v>
      </c>
      <c r="E51" s="359">
        <v>581</v>
      </c>
      <c r="F51" s="355">
        <v>88</v>
      </c>
      <c r="G51" s="356">
        <v>567</v>
      </c>
      <c r="H51" s="356">
        <v>223</v>
      </c>
      <c r="I51" s="357">
        <v>344</v>
      </c>
    </row>
    <row r="52" spans="2:9" ht="13.5" customHeight="1" x14ac:dyDescent="0.4">
      <c r="B52" s="358">
        <v>38</v>
      </c>
      <c r="C52" s="356">
        <v>1224</v>
      </c>
      <c r="D52" s="356">
        <v>643</v>
      </c>
      <c r="E52" s="359">
        <v>581</v>
      </c>
      <c r="F52" s="355">
        <v>89</v>
      </c>
      <c r="G52" s="356">
        <v>480</v>
      </c>
      <c r="H52" s="356">
        <v>178</v>
      </c>
      <c r="I52" s="357">
        <v>302</v>
      </c>
    </row>
    <row r="53" spans="2:9" ht="13.5" customHeight="1" x14ac:dyDescent="0.4">
      <c r="B53" s="358">
        <v>39</v>
      </c>
      <c r="C53" s="356">
        <v>1269</v>
      </c>
      <c r="D53" s="356">
        <v>676</v>
      </c>
      <c r="E53" s="359">
        <v>593</v>
      </c>
      <c r="F53" s="350" t="s">
        <v>251</v>
      </c>
      <c r="G53" s="351">
        <f>SUM(G54:G58)</f>
        <v>1321</v>
      </c>
      <c r="H53" s="351">
        <f>SUM(H54:H58)</f>
        <v>431</v>
      </c>
      <c r="I53" s="352">
        <f>SUM(I54:I58)</f>
        <v>890</v>
      </c>
    </row>
    <row r="54" spans="2:9" ht="13.5" customHeight="1" x14ac:dyDescent="0.4">
      <c r="B54" s="353" t="s">
        <v>252</v>
      </c>
      <c r="C54" s="351">
        <f>SUM(C55:C59)</f>
        <v>6783</v>
      </c>
      <c r="D54" s="351">
        <f>SUM(D55:D59)</f>
        <v>3497</v>
      </c>
      <c r="E54" s="354">
        <f>SUM(E55:E59)</f>
        <v>3286</v>
      </c>
      <c r="F54" s="355">
        <v>90</v>
      </c>
      <c r="G54" s="356">
        <v>401</v>
      </c>
      <c r="H54" s="356">
        <v>148</v>
      </c>
      <c r="I54" s="357">
        <v>253</v>
      </c>
    </row>
    <row r="55" spans="2:9" ht="13.5" customHeight="1" x14ac:dyDescent="0.4">
      <c r="B55" s="358">
        <v>40</v>
      </c>
      <c r="C55" s="356">
        <v>1314</v>
      </c>
      <c r="D55" s="356">
        <v>662</v>
      </c>
      <c r="E55" s="359">
        <v>652</v>
      </c>
      <c r="F55" s="355">
        <v>91</v>
      </c>
      <c r="G55" s="356">
        <v>334</v>
      </c>
      <c r="H55" s="356">
        <v>109</v>
      </c>
      <c r="I55" s="357">
        <v>225</v>
      </c>
    </row>
    <row r="56" spans="2:9" ht="13.5" customHeight="1" x14ac:dyDescent="0.4">
      <c r="B56" s="358">
        <v>41</v>
      </c>
      <c r="C56" s="363">
        <v>1266</v>
      </c>
      <c r="D56" s="356">
        <v>669</v>
      </c>
      <c r="E56" s="359">
        <v>597</v>
      </c>
      <c r="F56" s="355">
        <v>92</v>
      </c>
      <c r="G56" s="356">
        <v>265</v>
      </c>
      <c r="H56" s="356">
        <v>83</v>
      </c>
      <c r="I56" s="357">
        <v>182</v>
      </c>
    </row>
    <row r="57" spans="2:9" ht="13.5" customHeight="1" x14ac:dyDescent="0.4">
      <c r="B57" s="358">
        <v>42</v>
      </c>
      <c r="C57" s="356">
        <v>1357</v>
      </c>
      <c r="D57" s="356">
        <v>701</v>
      </c>
      <c r="E57" s="359">
        <v>656</v>
      </c>
      <c r="F57" s="355">
        <v>93</v>
      </c>
      <c r="G57" s="356">
        <v>196</v>
      </c>
      <c r="H57" s="356">
        <v>56</v>
      </c>
      <c r="I57" s="357">
        <v>140</v>
      </c>
    </row>
    <row r="58" spans="2:9" ht="13.5" customHeight="1" x14ac:dyDescent="0.4">
      <c r="B58" s="358">
        <v>43</v>
      </c>
      <c r="C58" s="356">
        <v>1399</v>
      </c>
      <c r="D58" s="356">
        <v>726</v>
      </c>
      <c r="E58" s="359">
        <v>673</v>
      </c>
      <c r="F58" s="355">
        <v>94</v>
      </c>
      <c r="G58" s="356">
        <v>125</v>
      </c>
      <c r="H58" s="356">
        <v>35</v>
      </c>
      <c r="I58" s="357">
        <v>90</v>
      </c>
    </row>
    <row r="59" spans="2:9" ht="13.5" customHeight="1" x14ac:dyDescent="0.4">
      <c r="B59" s="358">
        <v>44</v>
      </c>
      <c r="C59" s="356">
        <v>1447</v>
      </c>
      <c r="D59" s="356">
        <v>739</v>
      </c>
      <c r="E59" s="359">
        <v>708</v>
      </c>
      <c r="F59" s="350" t="s">
        <v>253</v>
      </c>
      <c r="G59" s="351">
        <f>SUM(G60:G64)</f>
        <v>320</v>
      </c>
      <c r="H59" s="351">
        <f>SUM(H60:H64)</f>
        <v>56</v>
      </c>
      <c r="I59" s="352">
        <f>SUM(I60:I64)</f>
        <v>264</v>
      </c>
    </row>
    <row r="60" spans="2:9" ht="13.5" customHeight="1" x14ac:dyDescent="0.4">
      <c r="B60" s="353" t="s">
        <v>254</v>
      </c>
      <c r="C60" s="351">
        <f>SUM(C61:C65)</f>
        <v>8110</v>
      </c>
      <c r="D60" s="351">
        <f>SUM(D61:D65)</f>
        <v>4191</v>
      </c>
      <c r="E60" s="354">
        <f>SUM(E61:E65)</f>
        <v>3919</v>
      </c>
      <c r="F60" s="355">
        <v>95</v>
      </c>
      <c r="G60" s="356">
        <v>116</v>
      </c>
      <c r="H60" s="356">
        <v>21</v>
      </c>
      <c r="I60" s="357">
        <v>95</v>
      </c>
    </row>
    <row r="61" spans="2:9" ht="13.5" customHeight="1" x14ac:dyDescent="0.4">
      <c r="B61" s="358">
        <v>45</v>
      </c>
      <c r="C61" s="356">
        <v>1442</v>
      </c>
      <c r="D61" s="356">
        <v>749</v>
      </c>
      <c r="E61" s="364">
        <v>693</v>
      </c>
      <c r="F61" s="355">
        <v>96</v>
      </c>
      <c r="G61" s="356">
        <v>76</v>
      </c>
      <c r="H61" s="356">
        <v>15</v>
      </c>
      <c r="I61" s="357">
        <v>61</v>
      </c>
    </row>
    <row r="62" spans="2:9" ht="13.5" customHeight="1" x14ac:dyDescent="0.4">
      <c r="B62" s="358">
        <v>46</v>
      </c>
      <c r="C62" s="356">
        <v>1528</v>
      </c>
      <c r="D62" s="356">
        <v>801</v>
      </c>
      <c r="E62" s="364">
        <v>727</v>
      </c>
      <c r="F62" s="355">
        <v>97</v>
      </c>
      <c r="G62" s="356">
        <v>61</v>
      </c>
      <c r="H62" s="356">
        <v>10</v>
      </c>
      <c r="I62" s="357">
        <v>51</v>
      </c>
    </row>
    <row r="63" spans="2:9" ht="13.5" customHeight="1" x14ac:dyDescent="0.4">
      <c r="B63" s="358">
        <v>47</v>
      </c>
      <c r="C63" s="356">
        <v>1643</v>
      </c>
      <c r="D63" s="356">
        <v>838</v>
      </c>
      <c r="E63" s="364">
        <v>805</v>
      </c>
      <c r="F63" s="355">
        <v>98</v>
      </c>
      <c r="G63" s="356">
        <v>35</v>
      </c>
      <c r="H63" s="356">
        <v>3</v>
      </c>
      <c r="I63" s="357">
        <v>32</v>
      </c>
    </row>
    <row r="64" spans="2:9" ht="13.5" customHeight="1" x14ac:dyDescent="0.4">
      <c r="B64" s="358">
        <v>48</v>
      </c>
      <c r="C64" s="356">
        <v>1733</v>
      </c>
      <c r="D64" s="356">
        <v>884</v>
      </c>
      <c r="E64" s="364">
        <v>849</v>
      </c>
      <c r="F64" s="355">
        <v>99</v>
      </c>
      <c r="G64" s="356">
        <v>32</v>
      </c>
      <c r="H64" s="356">
        <v>7</v>
      </c>
      <c r="I64" s="357">
        <v>25</v>
      </c>
    </row>
    <row r="65" spans="2:9" ht="13.5" customHeight="1" thickBot="1" x14ac:dyDescent="0.45">
      <c r="B65" s="365">
        <v>49</v>
      </c>
      <c r="C65" s="356">
        <v>1764</v>
      </c>
      <c r="D65" s="366">
        <v>919</v>
      </c>
      <c r="E65" s="367">
        <v>845</v>
      </c>
      <c r="F65" s="368" t="s">
        <v>255</v>
      </c>
      <c r="G65" s="369">
        <v>34</v>
      </c>
      <c r="H65" s="369">
        <v>2</v>
      </c>
      <c r="I65" s="370">
        <v>32</v>
      </c>
    </row>
    <row r="66" spans="2:9" ht="20.25" customHeight="1" x14ac:dyDescent="0.4">
      <c r="B66" s="519" t="s">
        <v>256</v>
      </c>
      <c r="C66" s="519"/>
      <c r="D66" s="519"/>
      <c r="E66" s="519"/>
      <c r="F66" s="519"/>
      <c r="G66" s="519"/>
      <c r="H66" s="519"/>
      <c r="I66" s="519"/>
    </row>
  </sheetData>
  <mergeCells count="2">
    <mergeCell ref="F3:I3"/>
    <mergeCell ref="B66:I66"/>
  </mergeCells>
  <phoneticPr fontId="3"/>
  <pageMargins left="0.85" right="0.20972222222222223" top="0.65" bottom="1" header="0.25" footer="0.51180555555555551"/>
  <pageSetup paperSize="9" scale="81" firstPageNumber="42949631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IV14"/>
  <sheetViews>
    <sheetView showGridLines="0" workbookViewId="0">
      <selection activeCell="I19" sqref="I19"/>
    </sheetView>
  </sheetViews>
  <sheetFormatPr defaultRowHeight="13.5" x14ac:dyDescent="0.4"/>
  <cols>
    <col min="1" max="1" width="9" style="1"/>
    <col min="2" max="2" width="9.875" style="1" customWidth="1"/>
    <col min="3" max="3" width="9.625" style="1" customWidth="1"/>
    <col min="4" max="11" width="9.125" style="1" customWidth="1"/>
    <col min="12" max="257" width="9" style="1"/>
    <col min="258" max="258" width="9.875" style="1" customWidth="1"/>
    <col min="259" max="259" width="9.625" style="1" customWidth="1"/>
    <col min="260" max="267" width="9.125" style="1" customWidth="1"/>
    <col min="268" max="513" width="9" style="1"/>
    <col min="514" max="514" width="9.875" style="1" customWidth="1"/>
    <col min="515" max="515" width="9.625" style="1" customWidth="1"/>
    <col min="516" max="523" width="9.125" style="1" customWidth="1"/>
    <col min="524" max="769" width="9" style="1"/>
    <col min="770" max="770" width="9.875" style="1" customWidth="1"/>
    <col min="771" max="771" width="9.625" style="1" customWidth="1"/>
    <col min="772" max="779" width="9.125" style="1" customWidth="1"/>
    <col min="780" max="1025" width="9" style="1"/>
    <col min="1026" max="1026" width="9.875" style="1" customWidth="1"/>
    <col min="1027" max="1027" width="9.625" style="1" customWidth="1"/>
    <col min="1028" max="1035" width="9.125" style="1" customWidth="1"/>
    <col min="1036" max="1281" width="9" style="1"/>
    <col min="1282" max="1282" width="9.875" style="1" customWidth="1"/>
    <col min="1283" max="1283" width="9.625" style="1" customWidth="1"/>
    <col min="1284" max="1291" width="9.125" style="1" customWidth="1"/>
    <col min="1292" max="1537" width="9" style="1"/>
    <col min="1538" max="1538" width="9.875" style="1" customWidth="1"/>
    <col min="1539" max="1539" width="9.625" style="1" customWidth="1"/>
    <col min="1540" max="1547" width="9.125" style="1" customWidth="1"/>
    <col min="1548" max="1793" width="9" style="1"/>
    <col min="1794" max="1794" width="9.875" style="1" customWidth="1"/>
    <col min="1795" max="1795" width="9.625" style="1" customWidth="1"/>
    <col min="1796" max="1803" width="9.125" style="1" customWidth="1"/>
    <col min="1804" max="2049" width="9" style="1"/>
    <col min="2050" max="2050" width="9.875" style="1" customWidth="1"/>
    <col min="2051" max="2051" width="9.625" style="1" customWidth="1"/>
    <col min="2052" max="2059" width="9.125" style="1" customWidth="1"/>
    <col min="2060" max="2305" width="9" style="1"/>
    <col min="2306" max="2306" width="9.875" style="1" customWidth="1"/>
    <col min="2307" max="2307" width="9.625" style="1" customWidth="1"/>
    <col min="2308" max="2315" width="9.125" style="1" customWidth="1"/>
    <col min="2316" max="2561" width="9" style="1"/>
    <col min="2562" max="2562" width="9.875" style="1" customWidth="1"/>
    <col min="2563" max="2563" width="9.625" style="1" customWidth="1"/>
    <col min="2564" max="2571" width="9.125" style="1" customWidth="1"/>
    <col min="2572" max="2817" width="9" style="1"/>
    <col min="2818" max="2818" width="9.875" style="1" customWidth="1"/>
    <col min="2819" max="2819" width="9.625" style="1" customWidth="1"/>
    <col min="2820" max="2827" width="9.125" style="1" customWidth="1"/>
    <col min="2828" max="3073" width="9" style="1"/>
    <col min="3074" max="3074" width="9.875" style="1" customWidth="1"/>
    <col min="3075" max="3075" width="9.625" style="1" customWidth="1"/>
    <col min="3076" max="3083" width="9.125" style="1" customWidth="1"/>
    <col min="3084" max="3329" width="9" style="1"/>
    <col min="3330" max="3330" width="9.875" style="1" customWidth="1"/>
    <col min="3331" max="3331" width="9.625" style="1" customWidth="1"/>
    <col min="3332" max="3339" width="9.125" style="1" customWidth="1"/>
    <col min="3340" max="3585" width="9" style="1"/>
    <col min="3586" max="3586" width="9.875" style="1" customWidth="1"/>
    <col min="3587" max="3587" width="9.625" style="1" customWidth="1"/>
    <col min="3588" max="3595" width="9.125" style="1" customWidth="1"/>
    <col min="3596" max="3841" width="9" style="1"/>
    <col min="3842" max="3842" width="9.875" style="1" customWidth="1"/>
    <col min="3843" max="3843" width="9.625" style="1" customWidth="1"/>
    <col min="3844" max="3851" width="9.125" style="1" customWidth="1"/>
    <col min="3852" max="4097" width="9" style="1"/>
    <col min="4098" max="4098" width="9.875" style="1" customWidth="1"/>
    <col min="4099" max="4099" width="9.625" style="1" customWidth="1"/>
    <col min="4100" max="4107" width="9.125" style="1" customWidth="1"/>
    <col min="4108" max="4353" width="9" style="1"/>
    <col min="4354" max="4354" width="9.875" style="1" customWidth="1"/>
    <col min="4355" max="4355" width="9.625" style="1" customWidth="1"/>
    <col min="4356" max="4363" width="9.125" style="1" customWidth="1"/>
    <col min="4364" max="4609" width="9" style="1"/>
    <col min="4610" max="4610" width="9.875" style="1" customWidth="1"/>
    <col min="4611" max="4611" width="9.625" style="1" customWidth="1"/>
    <col min="4612" max="4619" width="9.125" style="1" customWidth="1"/>
    <col min="4620" max="4865" width="9" style="1"/>
    <col min="4866" max="4866" width="9.875" style="1" customWidth="1"/>
    <col min="4867" max="4867" width="9.625" style="1" customWidth="1"/>
    <col min="4868" max="4875" width="9.125" style="1" customWidth="1"/>
    <col min="4876" max="5121" width="9" style="1"/>
    <col min="5122" max="5122" width="9.875" style="1" customWidth="1"/>
    <col min="5123" max="5123" width="9.625" style="1" customWidth="1"/>
    <col min="5124" max="5131" width="9.125" style="1" customWidth="1"/>
    <col min="5132" max="5377" width="9" style="1"/>
    <col min="5378" max="5378" width="9.875" style="1" customWidth="1"/>
    <col min="5379" max="5379" width="9.625" style="1" customWidth="1"/>
    <col min="5380" max="5387" width="9.125" style="1" customWidth="1"/>
    <col min="5388" max="5633" width="9" style="1"/>
    <col min="5634" max="5634" width="9.875" style="1" customWidth="1"/>
    <col min="5635" max="5635" width="9.625" style="1" customWidth="1"/>
    <col min="5636" max="5643" width="9.125" style="1" customWidth="1"/>
    <col min="5644" max="5889" width="9" style="1"/>
    <col min="5890" max="5890" width="9.875" style="1" customWidth="1"/>
    <col min="5891" max="5891" width="9.625" style="1" customWidth="1"/>
    <col min="5892" max="5899" width="9.125" style="1" customWidth="1"/>
    <col min="5900" max="6145" width="9" style="1"/>
    <col min="6146" max="6146" width="9.875" style="1" customWidth="1"/>
    <col min="6147" max="6147" width="9.625" style="1" customWidth="1"/>
    <col min="6148" max="6155" width="9.125" style="1" customWidth="1"/>
    <col min="6156" max="6401" width="9" style="1"/>
    <col min="6402" max="6402" width="9.875" style="1" customWidth="1"/>
    <col min="6403" max="6403" width="9.625" style="1" customWidth="1"/>
    <col min="6404" max="6411" width="9.125" style="1" customWidth="1"/>
    <col min="6412" max="6657" width="9" style="1"/>
    <col min="6658" max="6658" width="9.875" style="1" customWidth="1"/>
    <col min="6659" max="6659" width="9.625" style="1" customWidth="1"/>
    <col min="6660" max="6667" width="9.125" style="1" customWidth="1"/>
    <col min="6668" max="6913" width="9" style="1"/>
    <col min="6914" max="6914" width="9.875" style="1" customWidth="1"/>
    <col min="6915" max="6915" width="9.625" style="1" customWidth="1"/>
    <col min="6916" max="6923" width="9.125" style="1" customWidth="1"/>
    <col min="6924" max="7169" width="9" style="1"/>
    <col min="7170" max="7170" width="9.875" style="1" customWidth="1"/>
    <col min="7171" max="7171" width="9.625" style="1" customWidth="1"/>
    <col min="7172" max="7179" width="9.125" style="1" customWidth="1"/>
    <col min="7180" max="7425" width="9" style="1"/>
    <col min="7426" max="7426" width="9.875" style="1" customWidth="1"/>
    <col min="7427" max="7427" width="9.625" style="1" customWidth="1"/>
    <col min="7428" max="7435" width="9.125" style="1" customWidth="1"/>
    <col min="7436" max="7681" width="9" style="1"/>
    <col min="7682" max="7682" width="9.875" style="1" customWidth="1"/>
    <col min="7683" max="7683" width="9.625" style="1" customWidth="1"/>
    <col min="7684" max="7691" width="9.125" style="1" customWidth="1"/>
    <col min="7692" max="7937" width="9" style="1"/>
    <col min="7938" max="7938" width="9.875" style="1" customWidth="1"/>
    <col min="7939" max="7939" width="9.625" style="1" customWidth="1"/>
    <col min="7940" max="7947" width="9.125" style="1" customWidth="1"/>
    <col min="7948" max="8193" width="9" style="1"/>
    <col min="8194" max="8194" width="9.875" style="1" customWidth="1"/>
    <col min="8195" max="8195" width="9.625" style="1" customWidth="1"/>
    <col min="8196" max="8203" width="9.125" style="1" customWidth="1"/>
    <col min="8204" max="8449" width="9" style="1"/>
    <col min="8450" max="8450" width="9.875" style="1" customWidth="1"/>
    <col min="8451" max="8451" width="9.625" style="1" customWidth="1"/>
    <col min="8452" max="8459" width="9.125" style="1" customWidth="1"/>
    <col min="8460" max="8705" width="9" style="1"/>
    <col min="8706" max="8706" width="9.875" style="1" customWidth="1"/>
    <col min="8707" max="8707" width="9.625" style="1" customWidth="1"/>
    <col min="8708" max="8715" width="9.125" style="1" customWidth="1"/>
    <col min="8716" max="8961" width="9" style="1"/>
    <col min="8962" max="8962" width="9.875" style="1" customWidth="1"/>
    <col min="8963" max="8963" width="9.625" style="1" customWidth="1"/>
    <col min="8964" max="8971" width="9.125" style="1" customWidth="1"/>
    <col min="8972" max="9217" width="9" style="1"/>
    <col min="9218" max="9218" width="9.875" style="1" customWidth="1"/>
    <col min="9219" max="9219" width="9.625" style="1" customWidth="1"/>
    <col min="9220" max="9227" width="9.125" style="1" customWidth="1"/>
    <col min="9228" max="9473" width="9" style="1"/>
    <col min="9474" max="9474" width="9.875" style="1" customWidth="1"/>
    <col min="9475" max="9475" width="9.625" style="1" customWidth="1"/>
    <col min="9476" max="9483" width="9.125" style="1" customWidth="1"/>
    <col min="9484" max="9729" width="9" style="1"/>
    <col min="9730" max="9730" width="9.875" style="1" customWidth="1"/>
    <col min="9731" max="9731" width="9.625" style="1" customWidth="1"/>
    <col min="9732" max="9739" width="9.125" style="1" customWidth="1"/>
    <col min="9740" max="9985" width="9" style="1"/>
    <col min="9986" max="9986" width="9.875" style="1" customWidth="1"/>
    <col min="9987" max="9987" width="9.625" style="1" customWidth="1"/>
    <col min="9988" max="9995" width="9.125" style="1" customWidth="1"/>
    <col min="9996" max="10241" width="9" style="1"/>
    <col min="10242" max="10242" width="9.875" style="1" customWidth="1"/>
    <col min="10243" max="10243" width="9.625" style="1" customWidth="1"/>
    <col min="10244" max="10251" width="9.125" style="1" customWidth="1"/>
    <col min="10252" max="10497" width="9" style="1"/>
    <col min="10498" max="10498" width="9.875" style="1" customWidth="1"/>
    <col min="10499" max="10499" width="9.625" style="1" customWidth="1"/>
    <col min="10500" max="10507" width="9.125" style="1" customWidth="1"/>
    <col min="10508" max="10753" width="9" style="1"/>
    <col min="10754" max="10754" width="9.875" style="1" customWidth="1"/>
    <col min="10755" max="10755" width="9.625" style="1" customWidth="1"/>
    <col min="10756" max="10763" width="9.125" style="1" customWidth="1"/>
    <col min="10764" max="11009" width="9" style="1"/>
    <col min="11010" max="11010" width="9.875" style="1" customWidth="1"/>
    <col min="11011" max="11011" width="9.625" style="1" customWidth="1"/>
    <col min="11012" max="11019" width="9.125" style="1" customWidth="1"/>
    <col min="11020" max="11265" width="9" style="1"/>
    <col min="11266" max="11266" width="9.875" style="1" customWidth="1"/>
    <col min="11267" max="11267" width="9.625" style="1" customWidth="1"/>
    <col min="11268" max="11275" width="9.125" style="1" customWidth="1"/>
    <col min="11276" max="11521" width="9" style="1"/>
    <col min="11522" max="11522" width="9.875" style="1" customWidth="1"/>
    <col min="11523" max="11523" width="9.625" style="1" customWidth="1"/>
    <col min="11524" max="11531" width="9.125" style="1" customWidth="1"/>
    <col min="11532" max="11777" width="9" style="1"/>
    <col min="11778" max="11778" width="9.875" style="1" customWidth="1"/>
    <col min="11779" max="11779" width="9.625" style="1" customWidth="1"/>
    <col min="11780" max="11787" width="9.125" style="1" customWidth="1"/>
    <col min="11788" max="12033" width="9" style="1"/>
    <col min="12034" max="12034" width="9.875" style="1" customWidth="1"/>
    <col min="12035" max="12035" width="9.625" style="1" customWidth="1"/>
    <col min="12036" max="12043" width="9.125" style="1" customWidth="1"/>
    <col min="12044" max="12289" width="9" style="1"/>
    <col min="12290" max="12290" width="9.875" style="1" customWidth="1"/>
    <col min="12291" max="12291" width="9.625" style="1" customWidth="1"/>
    <col min="12292" max="12299" width="9.125" style="1" customWidth="1"/>
    <col min="12300" max="12545" width="9" style="1"/>
    <col min="12546" max="12546" width="9.875" style="1" customWidth="1"/>
    <col min="12547" max="12547" width="9.625" style="1" customWidth="1"/>
    <col min="12548" max="12555" width="9.125" style="1" customWidth="1"/>
    <col min="12556" max="12801" width="9" style="1"/>
    <col min="12802" max="12802" width="9.875" style="1" customWidth="1"/>
    <col min="12803" max="12803" width="9.625" style="1" customWidth="1"/>
    <col min="12804" max="12811" width="9.125" style="1" customWidth="1"/>
    <col min="12812" max="13057" width="9" style="1"/>
    <col min="13058" max="13058" width="9.875" style="1" customWidth="1"/>
    <col min="13059" max="13059" width="9.625" style="1" customWidth="1"/>
    <col min="13060" max="13067" width="9.125" style="1" customWidth="1"/>
    <col min="13068" max="13313" width="9" style="1"/>
    <col min="13314" max="13314" width="9.875" style="1" customWidth="1"/>
    <col min="13315" max="13315" width="9.625" style="1" customWidth="1"/>
    <col min="13316" max="13323" width="9.125" style="1" customWidth="1"/>
    <col min="13324" max="13569" width="9" style="1"/>
    <col min="13570" max="13570" width="9.875" style="1" customWidth="1"/>
    <col min="13571" max="13571" width="9.625" style="1" customWidth="1"/>
    <col min="13572" max="13579" width="9.125" style="1" customWidth="1"/>
    <col min="13580" max="13825" width="9" style="1"/>
    <col min="13826" max="13826" width="9.875" style="1" customWidth="1"/>
    <col min="13827" max="13827" width="9.625" style="1" customWidth="1"/>
    <col min="13828" max="13835" width="9.125" style="1" customWidth="1"/>
    <col min="13836" max="14081" width="9" style="1"/>
    <col min="14082" max="14082" width="9.875" style="1" customWidth="1"/>
    <col min="14083" max="14083" width="9.625" style="1" customWidth="1"/>
    <col min="14084" max="14091" width="9.125" style="1" customWidth="1"/>
    <col min="14092" max="14337" width="9" style="1"/>
    <col min="14338" max="14338" width="9.875" style="1" customWidth="1"/>
    <col min="14339" max="14339" width="9.625" style="1" customWidth="1"/>
    <col min="14340" max="14347" width="9.125" style="1" customWidth="1"/>
    <col min="14348" max="14593" width="9" style="1"/>
    <col min="14594" max="14594" width="9.875" style="1" customWidth="1"/>
    <col min="14595" max="14595" width="9.625" style="1" customWidth="1"/>
    <col min="14596" max="14603" width="9.125" style="1" customWidth="1"/>
    <col min="14604" max="14849" width="9" style="1"/>
    <col min="14850" max="14850" width="9.875" style="1" customWidth="1"/>
    <col min="14851" max="14851" width="9.625" style="1" customWidth="1"/>
    <col min="14852" max="14859" width="9.125" style="1" customWidth="1"/>
    <col min="14860" max="15105" width="9" style="1"/>
    <col min="15106" max="15106" width="9.875" style="1" customWidth="1"/>
    <col min="15107" max="15107" width="9.625" style="1" customWidth="1"/>
    <col min="15108" max="15115" width="9.125" style="1" customWidth="1"/>
    <col min="15116" max="15361" width="9" style="1"/>
    <col min="15362" max="15362" width="9.875" style="1" customWidth="1"/>
    <col min="15363" max="15363" width="9.625" style="1" customWidth="1"/>
    <col min="15364" max="15371" width="9.125" style="1" customWidth="1"/>
    <col min="15372" max="15617" width="9" style="1"/>
    <col min="15618" max="15618" width="9.875" style="1" customWidth="1"/>
    <col min="15619" max="15619" width="9.625" style="1" customWidth="1"/>
    <col min="15620" max="15627" width="9.125" style="1" customWidth="1"/>
    <col min="15628" max="15873" width="9" style="1"/>
    <col min="15874" max="15874" width="9.875" style="1" customWidth="1"/>
    <col min="15875" max="15875" width="9.625" style="1" customWidth="1"/>
    <col min="15876" max="15883" width="9.125" style="1" customWidth="1"/>
    <col min="15884" max="16129" width="9" style="1"/>
    <col min="16130" max="16130" width="9.875" style="1" customWidth="1"/>
    <col min="16131" max="16131" width="9.625" style="1" customWidth="1"/>
    <col min="16132" max="16139" width="9.125" style="1" customWidth="1"/>
    <col min="16140" max="16384" width="9" style="1"/>
  </cols>
  <sheetData>
    <row r="2" spans="1:256" ht="17.25" x14ac:dyDescent="0.4">
      <c r="B2" s="475" t="s">
        <v>58</v>
      </c>
      <c r="C2" s="475"/>
      <c r="D2" s="475"/>
      <c r="E2" s="475"/>
      <c r="F2" s="475"/>
      <c r="G2" s="475"/>
      <c r="H2" s="475"/>
      <c r="I2" s="475"/>
      <c r="J2" s="475"/>
      <c r="K2" s="475"/>
    </row>
    <row r="3" spans="1:256" ht="14.25" thickBot="1" x14ac:dyDescent="0.2">
      <c r="I3" s="468" t="s">
        <v>59</v>
      </c>
      <c r="J3" s="468"/>
      <c r="K3" s="468"/>
      <c r="M3" s="47"/>
    </row>
    <row r="4" spans="1:256" ht="30.75" customHeight="1" x14ac:dyDescent="0.4">
      <c r="B4" s="521"/>
      <c r="C4" s="523" t="s">
        <v>60</v>
      </c>
      <c r="D4" s="477" t="s">
        <v>61</v>
      </c>
      <c r="E4" s="525"/>
      <c r="F4" s="525"/>
      <c r="G4" s="525"/>
      <c r="H4" s="525"/>
      <c r="I4" s="525"/>
      <c r="J4" s="525"/>
      <c r="K4" s="526"/>
    </row>
    <row r="5" spans="1:256" ht="26.25" customHeight="1" x14ac:dyDescent="0.4">
      <c r="B5" s="522"/>
      <c r="C5" s="524"/>
      <c r="D5" s="76" t="s">
        <v>62</v>
      </c>
      <c r="E5" s="6" t="s">
        <v>63</v>
      </c>
      <c r="F5" s="6" t="s">
        <v>64</v>
      </c>
      <c r="G5" s="6" t="s">
        <v>65</v>
      </c>
      <c r="H5" s="6" t="s">
        <v>66</v>
      </c>
      <c r="I5" s="6" t="s">
        <v>67</v>
      </c>
      <c r="J5" s="6" t="s">
        <v>68</v>
      </c>
      <c r="K5" s="50" t="s">
        <v>69</v>
      </c>
    </row>
    <row r="6" spans="1:256" s="2" customFormat="1" ht="35.25" hidden="1" customHeight="1" x14ac:dyDescent="0.4">
      <c r="B6" s="77" t="s">
        <v>21</v>
      </c>
      <c r="C6" s="78">
        <v>1488</v>
      </c>
      <c r="D6" s="43">
        <v>218</v>
      </c>
      <c r="E6" s="43">
        <v>421</v>
      </c>
      <c r="F6" s="43">
        <v>56</v>
      </c>
      <c r="G6" s="43">
        <v>233</v>
      </c>
      <c r="H6" s="43">
        <v>26</v>
      </c>
      <c r="I6" s="43">
        <v>20</v>
      </c>
      <c r="J6" s="43">
        <v>49</v>
      </c>
      <c r="K6" s="79">
        <f>C6-J6-I6-H6-G6-F6-E6-D6</f>
        <v>465</v>
      </c>
    </row>
    <row r="7" spans="1:256" s="2" customFormat="1" ht="35.25" hidden="1" customHeight="1" x14ac:dyDescent="0.4">
      <c r="B7" s="77" t="s">
        <v>22</v>
      </c>
      <c r="C7" s="80">
        <v>1645</v>
      </c>
      <c r="D7" s="80">
        <v>213</v>
      </c>
      <c r="E7" s="80">
        <v>460</v>
      </c>
      <c r="F7" s="80">
        <v>44</v>
      </c>
      <c r="G7" s="80">
        <v>266</v>
      </c>
      <c r="H7" s="80">
        <v>27</v>
      </c>
      <c r="I7" s="80">
        <v>18</v>
      </c>
      <c r="J7" s="80">
        <v>46</v>
      </c>
      <c r="K7" s="81">
        <v>571</v>
      </c>
    </row>
    <row r="8" spans="1:256" ht="35.25" hidden="1" customHeight="1" x14ac:dyDescent="0.4">
      <c r="A8" s="2"/>
      <c r="B8" s="77" t="s">
        <v>53</v>
      </c>
      <c r="C8" s="80">
        <v>1725</v>
      </c>
      <c r="D8" s="80">
        <v>203</v>
      </c>
      <c r="E8" s="80">
        <v>488</v>
      </c>
      <c r="F8" s="80">
        <v>42</v>
      </c>
      <c r="G8" s="80">
        <v>274</v>
      </c>
      <c r="H8" s="80">
        <v>38</v>
      </c>
      <c r="I8" s="80">
        <v>17</v>
      </c>
      <c r="J8" s="80">
        <v>50</v>
      </c>
      <c r="K8" s="81">
        <v>613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35.25" hidden="1" customHeight="1" x14ac:dyDescent="0.4">
      <c r="A9" s="2"/>
      <c r="B9" s="77" t="s">
        <v>262</v>
      </c>
      <c r="C9" s="80">
        <v>1706</v>
      </c>
      <c r="D9" s="80">
        <v>207</v>
      </c>
      <c r="E9" s="80">
        <v>453</v>
      </c>
      <c r="F9" s="80">
        <v>51</v>
      </c>
      <c r="G9" s="80">
        <v>282</v>
      </c>
      <c r="H9" s="80">
        <v>35</v>
      </c>
      <c r="I9" s="80">
        <v>16</v>
      </c>
      <c r="J9" s="80">
        <v>45</v>
      </c>
      <c r="K9" s="81">
        <v>617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21" customFormat="1" ht="35.25" customHeight="1" x14ac:dyDescent="0.4">
      <c r="A10" s="2"/>
      <c r="B10" s="77" t="s">
        <v>269</v>
      </c>
      <c r="C10" s="80">
        <v>1733</v>
      </c>
      <c r="D10" s="80">
        <v>205</v>
      </c>
      <c r="E10" s="80">
        <v>489</v>
      </c>
      <c r="F10" s="80">
        <v>52</v>
      </c>
      <c r="G10" s="80">
        <v>261</v>
      </c>
      <c r="H10" s="80">
        <v>29</v>
      </c>
      <c r="I10" s="80">
        <v>14</v>
      </c>
      <c r="J10" s="80">
        <v>42</v>
      </c>
      <c r="K10" s="81">
        <v>641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35" customFormat="1" ht="35.25" customHeight="1" x14ac:dyDescent="0.4">
      <c r="A11" s="2"/>
      <c r="B11" s="77">
        <v>4</v>
      </c>
      <c r="C11" s="80">
        <v>1967</v>
      </c>
      <c r="D11" s="80">
        <v>203</v>
      </c>
      <c r="E11" s="80">
        <v>512</v>
      </c>
      <c r="F11" s="80">
        <v>55</v>
      </c>
      <c r="G11" s="80">
        <v>281</v>
      </c>
      <c r="H11" s="80">
        <v>32</v>
      </c>
      <c r="I11" s="80">
        <v>15</v>
      </c>
      <c r="J11" s="80">
        <v>52</v>
      </c>
      <c r="K11" s="81">
        <v>817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99" customFormat="1" ht="35.25" customHeight="1" x14ac:dyDescent="0.4">
      <c r="A12" s="2"/>
      <c r="B12" s="77">
        <v>5</v>
      </c>
      <c r="C12" s="80">
        <v>2177</v>
      </c>
      <c r="D12" s="80">
        <v>202</v>
      </c>
      <c r="E12" s="80">
        <v>572</v>
      </c>
      <c r="F12" s="80">
        <v>57</v>
      </c>
      <c r="G12" s="80">
        <v>288</v>
      </c>
      <c r="H12" s="80">
        <v>36</v>
      </c>
      <c r="I12" s="80">
        <v>20</v>
      </c>
      <c r="J12" s="80">
        <v>50</v>
      </c>
      <c r="K12" s="81">
        <v>952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35.25" customHeight="1" thickBot="1" x14ac:dyDescent="0.45">
      <c r="A13" s="2"/>
      <c r="B13" s="82">
        <v>6</v>
      </c>
      <c r="C13" s="83">
        <v>2528</v>
      </c>
      <c r="D13" s="83">
        <v>207</v>
      </c>
      <c r="E13" s="83">
        <v>623</v>
      </c>
      <c r="F13" s="83">
        <v>49</v>
      </c>
      <c r="G13" s="83">
        <v>300</v>
      </c>
      <c r="H13" s="83">
        <v>38</v>
      </c>
      <c r="I13" s="83">
        <v>15</v>
      </c>
      <c r="J13" s="83">
        <v>45</v>
      </c>
      <c r="K13" s="84">
        <v>1251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x14ac:dyDescent="0.4">
      <c r="B14" s="520" t="s">
        <v>70</v>
      </c>
      <c r="C14" s="520"/>
      <c r="D14" s="520"/>
      <c r="E14" s="520"/>
      <c r="F14" s="520"/>
      <c r="G14" s="520"/>
      <c r="H14" s="520"/>
      <c r="I14" s="520"/>
      <c r="J14" s="520"/>
      <c r="K14" s="520"/>
    </row>
  </sheetData>
  <mergeCells count="6">
    <mergeCell ref="B14:K14"/>
    <mergeCell ref="B2:K2"/>
    <mergeCell ref="I3:K3"/>
    <mergeCell ref="B4:B5"/>
    <mergeCell ref="C4:C5"/>
    <mergeCell ref="D4:K4"/>
  </mergeCells>
  <phoneticPr fontId="3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4 </vt:lpstr>
      <vt:lpstr>5</vt:lpstr>
      <vt:lpstr>6</vt:lpstr>
      <vt:lpstr>7(1)</vt:lpstr>
      <vt:lpstr>7(2)</vt:lpstr>
      <vt:lpstr>8</vt:lpstr>
      <vt:lpstr>9</vt:lpstr>
      <vt:lpstr>10</vt:lpstr>
      <vt:lpstr>11</vt:lpstr>
      <vt:lpstr>'10'!Print_Area</vt:lpstr>
      <vt:lpstr>'4 '!Print_Area</vt:lpstr>
      <vt:lpstr>'5'!Print_Area</vt:lpstr>
      <vt:lpstr>'6'!Print_Area</vt:lpstr>
      <vt:lpstr>'7(1)'!Print_Area</vt:lpstr>
      <vt:lpstr>'7(2)'!Print_Area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2025-01-23T06:56:37Z</dcterms:modified>
</cp:coreProperties>
</file>